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orai\Desktop\"/>
    </mc:Choice>
  </mc:AlternateContent>
  <xr:revisionPtr revIDLastSave="0" documentId="8_{6F1CD369-BA02-426B-9E00-E37ECFC3083D}" xr6:coauthVersionLast="47" xr6:coauthVersionMax="47" xr10:uidLastSave="{00000000-0000-0000-0000-000000000000}"/>
  <bookViews>
    <workbookView xWindow="-108" yWindow="-108" windowWidth="23256" windowHeight="12456" tabRatio="500" firstSheet="4" activeTab="5" xr2:uid="{00000000-000D-0000-FFFF-FFFF00000000}"/>
  </bookViews>
  <sheets>
    <sheet name="🏠 Navigation" sheetId="1" r:id="rId1"/>
    <sheet name="📖 Lexique" sheetId="2" r:id="rId2"/>
    <sheet name="👥 Matrice Profils" sheetId="3" r:id="rId3"/>
    <sheet name="📋 Dictionnaire Complet" sheetId="4" r:id="rId4"/>
    <sheet name="📊 Grille Évaluation" sheetId="5" r:id="rId5"/>
    <sheet name="📚 Plan de Formation" sheetId="6" r:id="rId6"/>
  </sheets>
  <definedNames>
    <definedName name="_xlnm.Print_Titles" localSheetId="0">'🏠 Navigation'!$1:$5</definedName>
    <definedName name="_xlnm.Print_Titles" localSheetId="2">'👥 Matrice Profils'!$1:$4</definedName>
    <definedName name="_xlnm.Print_Titles" localSheetId="4">'📊 Grille Évaluation'!$1:$5</definedName>
    <definedName name="_xlnm.Print_Titles" localSheetId="3">'📋 Dictionnaire Complet'!$1:$2</definedName>
    <definedName name="_xlnm.Print_Titles" localSheetId="1">'📖 Lexique'!$1:$4</definedName>
    <definedName name="_xlnm.Print_Titles" localSheetId="5">'📚 Plan de Formation'!$1:$5</definedName>
    <definedName name="_xlnm.Print_Area" localSheetId="4">'📊 Grille Évaluation'!$A$1:$L$48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33" i="5" l="1"/>
  <c r="G33" i="5"/>
  <c r="I32" i="5"/>
  <c r="G32" i="5"/>
  <c r="I31" i="5"/>
  <c r="G31" i="5"/>
  <c r="I30" i="5"/>
  <c r="G30" i="5"/>
  <c r="I29" i="5"/>
  <c r="G29" i="5"/>
  <c r="I28" i="5"/>
  <c r="G28" i="5"/>
  <c r="I27" i="5"/>
  <c r="G27" i="5"/>
  <c r="I26" i="5"/>
  <c r="G26" i="5"/>
  <c r="I24" i="5"/>
  <c r="G24" i="5"/>
  <c r="I23" i="5"/>
  <c r="G23" i="5"/>
  <c r="I22" i="5"/>
  <c r="G22" i="5"/>
  <c r="I21" i="5"/>
  <c r="G21" i="5"/>
  <c r="I19" i="5"/>
  <c r="G19" i="5"/>
  <c r="I18" i="5"/>
  <c r="G18" i="5"/>
  <c r="I17" i="5"/>
  <c r="G17" i="5"/>
  <c r="I16" i="5"/>
  <c r="G16" i="5"/>
  <c r="I15" i="5"/>
  <c r="G15" i="5"/>
  <c r="I14" i="5"/>
  <c r="G14" i="5"/>
  <c r="I12" i="5"/>
  <c r="G12" i="5"/>
  <c r="I11" i="5"/>
  <c r="G11" i="5"/>
  <c r="I10" i="5"/>
  <c r="G10" i="5"/>
  <c r="I9" i="5"/>
  <c r="G9" i="5"/>
  <c r="I8" i="5"/>
  <c r="G8" i="5"/>
  <c r="D44" i="5"/>
  <c r="F43" i="5"/>
  <c r="E43" i="5"/>
  <c r="D43" i="5"/>
  <c r="C43" i="5"/>
  <c r="F42" i="5"/>
  <c r="E42" i="5"/>
  <c r="D42" i="5"/>
  <c r="C42" i="5"/>
  <c r="F41" i="5"/>
  <c r="E41" i="5"/>
  <c r="D41" i="5"/>
  <c r="C41" i="5"/>
  <c r="D40" i="5"/>
  <c r="P3" i="5"/>
  <c r="F33" i="5"/>
  <c r="E33" i="5"/>
  <c r="F32" i="5"/>
  <c r="E32" i="5"/>
  <c r="F31" i="5"/>
  <c r="E31" i="5"/>
  <c r="F30" i="5"/>
  <c r="E30" i="5"/>
  <c r="F29" i="5"/>
  <c r="E29" i="5"/>
  <c r="F28" i="5"/>
  <c r="E28" i="5"/>
  <c r="F27" i="5"/>
  <c r="E27" i="5"/>
  <c r="F26" i="5"/>
  <c r="E26" i="5"/>
  <c r="F24" i="5"/>
  <c r="E24" i="5"/>
  <c r="F23" i="5"/>
  <c r="E23" i="5"/>
  <c r="F22" i="5"/>
  <c r="E22" i="5"/>
  <c r="F21" i="5"/>
  <c r="E21" i="5"/>
  <c r="F19" i="5"/>
  <c r="E19" i="5"/>
  <c r="F18" i="5"/>
  <c r="E18" i="5"/>
  <c r="F17" i="5"/>
  <c r="E17" i="5"/>
  <c r="F16" i="5"/>
  <c r="E16" i="5"/>
  <c r="F15" i="5"/>
  <c r="E15" i="5"/>
  <c r="F14" i="5"/>
  <c r="E14" i="5"/>
  <c r="F12" i="5"/>
  <c r="E12" i="5"/>
  <c r="F11" i="5"/>
  <c r="E11" i="5"/>
  <c r="F10" i="5"/>
  <c r="E10" i="5"/>
  <c r="F9" i="5"/>
  <c r="E9" i="5"/>
  <c r="F8" i="5"/>
  <c r="E8" i="5"/>
  <c r="F7" i="5"/>
  <c r="E7" i="5"/>
  <c r="C36" i="5" s="1"/>
  <c r="F43" i="6" a="1"/>
  <c r="F43" i="6" s="1"/>
  <c r="E43" i="6" a="1"/>
  <c r="E43" i="6" s="1"/>
  <c r="D43" i="6" a="1"/>
  <c r="D43" i="6" s="1"/>
  <c r="L41" i="6" a="1"/>
  <c r="L41" i="6" s="1"/>
  <c r="K41" i="6" a="1"/>
  <c r="K41" i="6" s="1"/>
  <c r="J41" i="6" a="1"/>
  <c r="J41" i="6" s="1"/>
  <c r="I41" i="6" a="1"/>
  <c r="I41" i="6" s="1"/>
  <c r="H41" i="6" a="1"/>
  <c r="H41" i="6" s="1"/>
  <c r="G41" i="6" a="1"/>
  <c r="G41" i="6" s="1"/>
  <c r="F41" i="6" a="1"/>
  <c r="F41" i="6" s="1"/>
  <c r="E41" i="6" a="1"/>
  <c r="E41" i="6" s="1"/>
  <c r="D41" i="6" a="1"/>
  <c r="D41" i="6" s="1"/>
  <c r="C43" i="6" a="1"/>
  <c r="C43" i="6" s="1"/>
  <c r="C41" i="6" a="1"/>
  <c r="C41" i="6" s="1"/>
  <c r="L39" i="6" a="1"/>
  <c r="L39" i="6" s="1"/>
  <c r="K39" i="6" a="1"/>
  <c r="K39" i="6" s="1"/>
  <c r="J39" i="6" a="1"/>
  <c r="J39" i="6" s="1"/>
  <c r="I39" i="6" a="1"/>
  <c r="I39" i="6" s="1"/>
  <c r="H39" i="6" a="1"/>
  <c r="H39" i="6" s="1"/>
  <c r="G39" i="6" a="1"/>
  <c r="G39" i="6" s="1"/>
  <c r="F39" i="6" a="1"/>
  <c r="F39" i="6" s="1"/>
  <c r="E39" i="6" a="1"/>
  <c r="E39" i="6" s="1"/>
  <c r="D39" i="6" a="1"/>
  <c r="D39" i="6" s="1"/>
  <c r="C39" i="6" a="1"/>
  <c r="C39" i="6" s="1"/>
  <c r="L15" i="6"/>
  <c r="L16" i="6" s="1"/>
  <c r="E36" i="5" l="1"/>
  <c r="I36" i="5"/>
  <c r="C44" i="5"/>
  <c r="C40" i="5"/>
  <c r="G7" i="5"/>
  <c r="I7" i="5" s="1"/>
  <c r="C44" i="6"/>
  <c r="G36" i="5" l="1"/>
  <c r="F44" i="5"/>
  <c r="E44" i="5"/>
  <c r="E40" i="5"/>
  <c r="F4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Saida koraibat</author>
  </authors>
  <commentList>
    <comment ref="H5" authorId="0" shapeId="0" xr:uid="{C859A303-142B-48FA-B8F6-D5493F7001FE}">
      <text>
        <r>
          <rPr>
            <b/>
            <sz val="9"/>
            <color indexed="81"/>
            <rFont val="Tahoma"/>
          </rPr>
          <t>Saida koraibat:</t>
        </r>
        <r>
          <rPr>
            <sz val="9"/>
            <color indexed="81"/>
            <rFont val="Tahoma"/>
          </rPr>
          <t xml:space="preserve">
C1 Prendre du recul — Couvert par formations transversales (Axe 13 stress, Axe 7 observation)</t>
        </r>
      </text>
    </comment>
    <comment ref="H6" authorId="0" shapeId="0" xr:uid="{C080A459-B32E-43FE-9386-362C5BEFC88D}">
      <text>
        <r>
          <rPr>
            <b/>
            <sz val="9"/>
            <color indexed="81"/>
            <rFont val="Tahoma"/>
          </rPr>
          <t>Saida koraibat:</t>
        </r>
        <r>
          <rPr>
            <sz val="9"/>
            <color indexed="81"/>
            <rFont val="Tahoma"/>
          </rPr>
          <t xml:space="preserve">
C2 Analyser — Clé pour observation enfants (Pikler) + audits ONE → Formation Axe 7 prioritaire</t>
        </r>
      </text>
    </comment>
    <comment ref="H7" authorId="0" shapeId="0" xr:uid="{7F93F1D0-9B17-4752-B34A-4FE703CAEF0B}">
      <text>
        <r>
          <rPr>
            <b/>
            <sz val="9"/>
            <color indexed="81"/>
            <rFont val="Tahoma"/>
          </rPr>
          <t>Saida koraibat:</t>
        </r>
        <r>
          <rPr>
            <sz val="9"/>
            <color indexed="81"/>
            <rFont val="Tahoma"/>
          </rPr>
          <t xml:space="preserve">
C3 S'autodévelopper — 2j/an obligatoires ONE, port d'entrée du carnet de bord professionnel</t>
        </r>
      </text>
    </comment>
    <comment ref="H8" authorId="0" shapeId="0" xr:uid="{DB4B001D-4D49-4785-8BCE-D903178028BD}">
      <text>
        <r>
          <rPr>
            <b/>
            <sz val="9"/>
            <color indexed="81"/>
            <rFont val="Tahoma"/>
          </rPr>
          <t>Saida koraibat:</t>
        </r>
        <r>
          <rPr>
            <sz val="9"/>
            <color indexed="81"/>
            <rFont val="Tahoma"/>
          </rPr>
          <t xml:space="preserve">
C4 Créativité — Formations d'éveil/activités en complément</t>
        </r>
      </text>
    </comment>
    <comment ref="H9" authorId="0" shapeId="0" xr:uid="{6B2164DE-DA10-4C30-9FCC-8F7D8E76F731}">
      <text>
        <r>
          <rPr>
            <b/>
            <sz val="9"/>
            <color indexed="81"/>
            <rFont val="Tahoma"/>
          </rPr>
          <t>Saida koraibat:</t>
        </r>
        <r>
          <rPr>
            <sz val="9"/>
            <color indexed="81"/>
            <rFont val="Tahoma"/>
          </rPr>
          <t xml:space="preserve">
C5 Trouver des solutions — Développé via Axe 9 secourisme + Axe 13 gestion stress</t>
        </r>
      </text>
    </comment>
    <comment ref="H10" authorId="0" shapeId="0" xr:uid="{A0DA070F-59FE-4774-9F41-956E91B61950}">
      <text>
        <r>
          <rPr>
            <b/>
            <sz val="9"/>
            <color indexed="81"/>
            <rFont val="Tahoma"/>
          </rPr>
          <t>Saida koraibat:</t>
        </r>
        <r>
          <rPr>
            <sz val="9"/>
            <color indexed="81"/>
            <rFont val="Tahoma"/>
          </rPr>
          <t xml:space="preserve">
C6 Développer une vision — Clé directrice pour projet d'accueil (Axe 12 spécialiste)</t>
        </r>
      </text>
    </comment>
    <comment ref="H11" authorId="0" shapeId="0" xr:uid="{29309B89-8B40-4C16-9F14-61A735FA5994}">
      <text>
        <r>
          <rPr>
            <b/>
            <sz val="9"/>
            <color indexed="81"/>
            <rFont val="Tahoma"/>
          </rPr>
          <t>Saida koraibat:</t>
        </r>
        <r>
          <rPr>
            <sz val="9"/>
            <color indexed="81"/>
            <rFont val="Tahoma"/>
          </rPr>
          <t xml:space="preserve">
C7 Décider — Développé via Axe 14 entretien de fonctionnement</t>
        </r>
      </text>
    </comment>
    <comment ref="H12" authorId="0" shapeId="0" xr:uid="{E297BEA7-9B3C-4221-8EBF-9DBB1AF167D3}">
      <text>
        <r>
          <rPr>
            <b/>
            <sz val="9"/>
            <color indexed="81"/>
            <rFont val="Tahoma"/>
          </rPr>
          <t>Saida koraibat:</t>
        </r>
        <r>
          <rPr>
            <sz val="9"/>
            <color indexed="81"/>
            <rFont val="Tahoma"/>
          </rPr>
          <t xml:space="preserve">
C8 Structurer son travail — Indispensable pour projet d'accueil + plannings crèche</t>
        </r>
      </text>
    </comment>
    <comment ref="H13" authorId="0" shapeId="0" xr:uid="{B45B8C09-FEC1-4925-B63F-9FC1617A08EE}">
      <text>
        <r>
          <rPr>
            <b/>
            <sz val="9"/>
            <color indexed="81"/>
            <rFont val="Tahoma"/>
          </rPr>
          <t>Saida koraibat:</t>
        </r>
        <r>
          <rPr>
            <sz val="9"/>
            <color indexed="81"/>
            <rFont val="Tahoma"/>
          </rPr>
          <t xml:space="preserve">
C9 Organiser le travail des collab. — Compétence directrice principalement</t>
        </r>
      </text>
    </comment>
    <comment ref="H14" authorId="0" shapeId="0" xr:uid="{34CC9277-F1E2-4DAD-B4CB-252290FBFF0B}">
      <text>
        <r>
          <rPr>
            <b/>
            <sz val="9"/>
            <color indexed="81"/>
            <rFont val="Tahoma"/>
          </rPr>
          <t>Saida koraibat:</t>
        </r>
        <r>
          <rPr>
            <sz val="9"/>
            <color indexed="81"/>
            <rFont val="Tahoma"/>
          </rPr>
          <t xml:space="preserve">
C10 Diriger une équipe — Axe 14 entretien de fonctionnement + Axe 15 supervision</t>
        </r>
      </text>
    </comment>
    <comment ref="H15" authorId="0" shapeId="0" xr:uid="{DEF6EF02-FA08-4188-9621-556D4D1662F9}">
      <text>
        <r>
          <rPr>
            <b/>
            <sz val="9"/>
            <color indexed="81"/>
            <rFont val="Tahoma"/>
          </rPr>
          <t>Saida koraibat:</t>
        </r>
        <r>
          <rPr>
            <sz val="9"/>
            <color indexed="81"/>
            <rFont val="Tahoma"/>
          </rPr>
          <t xml:space="preserve">
C11 Gérer les conflits — Travailler en équipe Axe 11 + supervision Axe 15</t>
        </r>
      </text>
    </comment>
    <comment ref="H16" authorId="0" shapeId="0" xr:uid="{C5380182-3691-4EB8-B1DF-7E4E724F0F2E}">
      <text>
        <r>
          <rPr>
            <b/>
            <sz val="9"/>
            <color indexed="81"/>
            <rFont val="Tahoma"/>
          </rPr>
          <t>Saida koraibat:</t>
        </r>
        <r>
          <rPr>
            <sz val="9"/>
            <color indexed="81"/>
            <rFont val="Tahoma"/>
          </rPr>
          <t xml:space="preserve">
C12 Piloter le changement — Projet d'accueil Axe 12 (évolution règlementaire ONE 2026)</t>
        </r>
      </text>
    </comment>
    <comment ref="H17" authorId="0" shapeId="0" xr:uid="{2772E4BF-DC0E-44A9-9387-40F864222F95}">
      <text>
        <r>
          <rPr>
            <b/>
            <sz val="9"/>
            <color indexed="81"/>
            <rFont val="Tahoma"/>
          </rPr>
          <t>Saida koraibat:</t>
        </r>
        <r>
          <rPr>
            <sz val="9"/>
            <color indexed="81"/>
            <rFont val="Tahoma"/>
          </rPr>
          <t xml:space="preserve">
C13 Agir avec intégrité — Secourisme + Alimentation 0-3 Axe 9 (sécurité enfants)</t>
        </r>
      </text>
    </comment>
    <comment ref="H18" authorId="0" shapeId="0" xr:uid="{2EF91EB3-A20E-46AD-95ED-BCC753C88447}">
      <text>
        <r>
          <rPr>
            <b/>
            <sz val="9"/>
            <color indexed="81"/>
            <rFont val="Tahoma"/>
          </rPr>
          <t>Saida koraibat:</t>
        </r>
        <r>
          <rPr>
            <sz val="9"/>
            <color indexed="81"/>
            <rFont val="Tahoma"/>
          </rPr>
          <t xml:space="preserve">
C14 S'adapter — Gestion stress Axe 13</t>
        </r>
      </text>
    </comment>
    <comment ref="H19" authorId="0" shapeId="0" xr:uid="{F340C59D-D331-4CB4-9930-E207B7EA5E09}">
      <text>
        <r>
          <rPr>
            <b/>
            <sz val="9"/>
            <color indexed="81"/>
            <rFont val="Tahoma"/>
          </rPr>
          <t>Saida koraibat:</t>
        </r>
        <r>
          <rPr>
            <sz val="9"/>
            <color indexed="81"/>
            <rFont val="Tahoma"/>
          </rPr>
          <t xml:space="preserve">
C15 Travailler orienté résultats — Déjà transversal aux autres axes</t>
        </r>
      </text>
    </comment>
    <comment ref="H20" authorId="0" shapeId="0" xr:uid="{69886750-3983-4FBF-8672-2732A681189D}">
      <text>
        <r>
          <rPr>
            <b/>
            <sz val="9"/>
            <color indexed="81"/>
            <rFont val="Tahoma"/>
          </rPr>
          <t>Saida koraibat:</t>
        </r>
        <r>
          <rPr>
            <sz val="9"/>
            <color indexed="81"/>
            <rFont val="Tahoma"/>
          </rPr>
          <t xml:space="preserve">
C16 Gérer ses émotions — Axe 13 gestion stress, clé pour sécurité affective enfants</t>
        </r>
      </text>
    </comment>
    <comment ref="H21" authorId="0" shapeId="0" xr:uid="{923E1208-6233-4D90-A65F-DDDACB5530CD}">
      <text>
        <r>
          <rPr>
            <b/>
            <sz val="9"/>
            <color indexed="81"/>
            <rFont val="Tahoma"/>
          </rPr>
          <t>Saida koraibat:</t>
        </r>
        <r>
          <rPr>
            <sz val="9"/>
            <color indexed="81"/>
            <rFont val="Tahoma"/>
          </rPr>
          <t xml:space="preserve">
C17 Communiquer — Familiarisation familles Axe 10 + travail équipe Axe 11</t>
        </r>
      </text>
    </comment>
    <comment ref="H22" authorId="0" shapeId="0" xr:uid="{19B6DB82-D1A4-4CA5-9FE9-452F82072E4C}">
      <text>
        <r>
          <rPr>
            <b/>
            <sz val="9"/>
            <color indexed="81"/>
            <rFont val="Tahoma"/>
          </rPr>
          <t>Saida koraibat:</t>
        </r>
        <r>
          <rPr>
            <sz val="9"/>
            <color indexed="81"/>
            <rFont val="Tahoma"/>
          </rPr>
          <t xml:space="preserve">
C18 S'affirmer — Développé via gestion conflits</t>
        </r>
      </text>
    </comment>
    <comment ref="H23" authorId="0" shapeId="0" xr:uid="{29CAFDB0-DF16-4D19-9685-5CD3AF7CB336}">
      <text>
        <r>
          <rPr>
            <b/>
            <sz val="9"/>
            <color indexed="81"/>
            <rFont val="Tahoma"/>
          </rPr>
          <t>Saida koraibat:</t>
        </r>
        <r>
          <rPr>
            <sz val="9"/>
            <color indexed="81"/>
            <rFont val="Tahoma"/>
          </rPr>
          <t xml:space="preserve">
C19 Écouter / Empathie — Familiarisation Axe 10 (sécurité affective basée là-dessus)</t>
        </r>
      </text>
    </comment>
    <comment ref="H24" authorId="0" shapeId="0" xr:uid="{CB69B710-4575-48F2-825E-4F726FC44A4F}">
      <text>
        <r>
          <rPr>
            <b/>
            <sz val="9"/>
            <color indexed="81"/>
            <rFont val="Tahoma"/>
          </rPr>
          <t>Saida koraibat:</t>
        </r>
        <r>
          <rPr>
            <sz val="9"/>
            <color indexed="81"/>
            <rFont val="Tahoma"/>
          </rPr>
          <t xml:space="preserve">
C20 Coopérer — Travail équipe Axe 11 (clé pour la dynamique d'équipe)</t>
        </r>
      </text>
    </comment>
    <comment ref="H25" authorId="0" shapeId="0" xr:uid="{5B0B3040-2557-4596-92D9-9A04F3A88CB1}">
      <text>
        <r>
          <rPr>
            <b/>
            <sz val="9"/>
            <color indexed="81"/>
            <rFont val="Tahoma"/>
          </rPr>
          <t>Saida koraibat:</t>
        </r>
        <r>
          <rPr>
            <sz val="9"/>
            <color indexed="81"/>
            <rFont val="Tahoma"/>
          </rPr>
          <t xml:space="preserve">
C21 Construire un réseau — Compétence directrice surtout, abordée en supervision</t>
        </r>
      </text>
    </comment>
    <comment ref="H26" authorId="0" shapeId="0" xr:uid="{4AA14837-3D8B-43E7-AC94-9960C9ECEDD8}">
      <text>
        <r>
          <rPr>
            <b/>
            <sz val="9"/>
            <color indexed="81"/>
            <rFont val="Tahoma"/>
          </rPr>
          <t>Saida koraibat:</t>
        </r>
        <r>
          <rPr>
            <sz val="9"/>
            <color indexed="81"/>
            <rFont val="Tahoma"/>
          </rPr>
          <t xml:space="preserve">
C22 Convaincre — Pas formation spécifique catalogue ONE 2026</t>
        </r>
      </text>
    </comment>
    <comment ref="H27" authorId="0" shapeId="0" xr:uid="{1A62CEE9-25CB-4D86-A33C-808088815EE4}">
      <text>
        <r>
          <rPr>
            <b/>
            <sz val="9"/>
            <color indexed="81"/>
            <rFont val="Tahoma"/>
          </rPr>
          <t>Saida koraibat:</t>
        </r>
        <r>
          <rPr>
            <sz val="9"/>
            <color indexed="81"/>
            <rFont val="Tahoma"/>
          </rPr>
          <t xml:space="preserve">
C23 Négocier — Compétence directrice, développée en situation</t>
        </r>
      </text>
    </comment>
    <comment ref="H28" authorId="0" shapeId="0" xr:uid="{6AE54397-4087-4871-82A9-3A4E5F5EBA57}">
      <text>
        <r>
          <rPr>
            <b/>
            <sz val="9"/>
            <color indexed="81"/>
            <rFont val="Tahoma"/>
          </rPr>
          <t>Saida koraibat:</t>
        </r>
        <r>
          <rPr>
            <sz val="9"/>
            <color indexed="81"/>
            <rFont val="Tahoma"/>
          </rPr>
          <t xml:space="preserve">
C24 Accompagner / Coacher — Bourse supervision ONE 75% (Axe 15)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Saida koraibat</author>
  </authors>
  <commentList>
    <comment ref="L6" authorId="0" shapeId="0" xr:uid="{292495A5-1498-4BB0-A8FE-BE6B1C13C765}">
      <text>
        <r>
          <rPr>
            <b/>
            <sz val="9"/>
            <color indexed="81"/>
            <rFont val="Tahoma"/>
          </rPr>
          <t>Saida koraibat:</t>
        </r>
        <r>
          <rPr>
            <sz val="9"/>
            <color indexed="81"/>
            <rFont val="Tahoma"/>
          </rPr>
          <t xml:space="preserve">
Formation ONE gratuite (subventionnée)</t>
        </r>
      </text>
    </comment>
    <comment ref="L7" authorId="0" shapeId="0" xr:uid="{E5E3A257-C4D6-4815-B6C5-81AA699FFCB1}">
      <text>
        <r>
          <rPr>
            <b/>
            <sz val="9"/>
            <color indexed="81"/>
            <rFont val="Tahoma"/>
          </rPr>
          <t>Saida koraibat:</t>
        </r>
        <r>
          <rPr>
            <sz val="9"/>
            <color indexed="81"/>
            <rFont val="Tahoma"/>
          </rPr>
          <t xml:space="preserve">
Formation ONE gratuite (subventionnée)</t>
        </r>
      </text>
    </comment>
    <comment ref="L8" authorId="0" shapeId="0" xr:uid="{6E333167-5DAB-42C0-BA40-160A4D0A79D9}">
      <text>
        <r>
          <rPr>
            <b/>
            <sz val="9"/>
            <color indexed="81"/>
            <rFont val="Tahoma"/>
          </rPr>
          <t>Saida koraibat:</t>
        </r>
        <r>
          <rPr>
            <sz val="9"/>
            <color indexed="81"/>
            <rFont val="Tahoma"/>
          </rPr>
          <t xml:space="preserve">
Formation ONE gratuite (subventionnée)</t>
        </r>
      </text>
    </comment>
    <comment ref="L9" authorId="0" shapeId="0" xr:uid="{F981F7CB-6981-4126-92CE-BFFAFFA7BDD0}">
      <text>
        <r>
          <rPr>
            <b/>
            <sz val="9"/>
            <color indexed="81"/>
            <rFont val="Tahoma"/>
          </rPr>
          <t>Saida koraibat:</t>
        </r>
        <r>
          <rPr>
            <sz val="9"/>
            <color indexed="81"/>
            <rFont val="Tahoma"/>
          </rPr>
          <t xml:space="preserve">
Formation ONE gratuite (subventionnée)</t>
        </r>
      </text>
    </comment>
    <comment ref="L10" authorId="0" shapeId="0" xr:uid="{D2BB841D-7E26-40FC-815C-C8D886BB7781}">
      <text>
        <r>
          <rPr>
            <b/>
            <sz val="9"/>
            <color indexed="81"/>
            <rFont val="Tahoma"/>
          </rPr>
          <t>Saida koraibat:</t>
        </r>
        <r>
          <rPr>
            <sz val="9"/>
            <color indexed="81"/>
            <rFont val="Tahoma"/>
          </rPr>
          <t xml:space="preserve">
Formation ONE gratuite (subventionnée)</t>
        </r>
      </text>
    </comment>
    <comment ref="L11" authorId="0" shapeId="0" xr:uid="{3D951949-756E-44DF-B427-DE3ABBA52B6F}">
      <text>
        <r>
          <rPr>
            <b/>
            <sz val="9"/>
            <color indexed="81"/>
            <rFont val="Tahoma"/>
          </rPr>
          <t>Saida koraibat:</t>
        </r>
        <r>
          <rPr>
            <sz val="9"/>
            <color indexed="81"/>
            <rFont val="Tahoma"/>
          </rPr>
          <t xml:space="preserve">
Formation ONE gratuite (subventionnée)</t>
        </r>
      </text>
    </comment>
    <comment ref="L12" authorId="0" shapeId="0" xr:uid="{A305C2CE-6B36-4865-9EF1-452EAD664D72}">
      <text>
        <r>
          <rPr>
            <b/>
            <sz val="9"/>
            <color indexed="81"/>
            <rFont val="Tahoma"/>
          </rPr>
          <t>Saida koraibat:</t>
        </r>
        <r>
          <rPr>
            <sz val="9"/>
            <color indexed="81"/>
            <rFont val="Tahoma"/>
          </rPr>
          <t xml:space="preserve">
Formation ONE gratuite (subventionnée)</t>
        </r>
      </text>
    </comment>
    <comment ref="L13" authorId="0" shapeId="0" xr:uid="{B766E919-E913-46FA-BE23-2D7305EF366C}">
      <text>
        <r>
          <rPr>
            <b/>
            <sz val="9"/>
            <color indexed="81"/>
            <rFont val="Tahoma"/>
          </rPr>
          <t>Saida koraibat:</t>
        </r>
        <r>
          <rPr>
            <sz val="9"/>
            <color indexed="81"/>
            <rFont val="Tahoma"/>
          </rPr>
          <t xml:space="preserve">
Formation ONE gratuite (subventionnée)</t>
        </r>
      </text>
    </comment>
    <comment ref="L14" authorId="0" shapeId="0" xr:uid="{5B576BA9-CFDE-487E-A116-B6E211AA73C9}">
      <text>
        <r>
          <rPr>
            <b/>
            <sz val="9"/>
            <color indexed="81"/>
            <rFont val="Tahoma"/>
          </rPr>
          <t>Saida koraibat:</t>
        </r>
        <r>
          <rPr>
            <sz val="9"/>
            <color indexed="81"/>
            <rFont val="Tahoma"/>
          </rPr>
          <t xml:space="preserve">
Formation ONE gratuite (subventionnée)</t>
        </r>
      </text>
    </comment>
    <comment ref="L15" authorId="0" shapeId="0" xr:uid="{94A8F7A4-6933-49B3-8A5E-6C8F1C431F53}">
      <text>
        <r>
          <rPr>
            <b/>
            <sz val="9"/>
            <color indexed="81"/>
            <rFont val="Tahoma"/>
          </rPr>
          <t>Saida koraibat:</t>
        </r>
        <r>
          <rPr>
            <sz val="9"/>
            <color indexed="81"/>
            <rFont val="Tahoma"/>
          </rPr>
          <t xml:space="preserve">
150 €/mois × 12 mois = supervision collective année — 75% pris en charge par bourse ONE possible</t>
        </r>
      </text>
    </comment>
    <comment ref="L16" authorId="0" shapeId="0" xr:uid="{99B21619-EA51-420D-A2DC-3F697ED36C97}">
      <text>
        <r>
          <rPr>
            <b/>
            <sz val="9"/>
            <color indexed="81"/>
            <rFont val="Tahoma"/>
          </rPr>
          <t>Saida koraibat:</t>
        </r>
        <r>
          <rPr>
            <sz val="9"/>
            <color indexed="81"/>
            <rFont val="Tahoma"/>
          </rPr>
          <t xml:space="preserve">
Budget total formations 2026 : essentiellement supervision collective (bourse ONE 75% mobilisable)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<sst xmlns="http://schemas.openxmlformats.org/spreadsheetml/2006/main" count="2478" uniqueCount="815">
  <si>
    <t>DICTIONNAIRE DES COMPÉTENCES — PERSONNEL DE CRÈCHE</t>
  </si>
  <si>
    <t>N°</t>
  </si>
  <si>
    <t>Compétence (adaptée crèche)</t>
  </si>
  <si>
    <t>Domaine</t>
  </si>
  <si>
    <t>Niveaux (4)</t>
  </si>
  <si>
    <t>Profils concernés</t>
  </si>
  <si>
    <t>1. Prendre du recul</t>
  </si>
  <si>
    <t>Je prends le temps d'analyser mes pratiques professionnelles en crèche, je questionne mes manières d'agir avec les enfants, les familles et l'équipe, et j'en tire des enseignements.</t>
  </si>
  <si>
    <t>CONCEVOIR</t>
  </si>
  <si>
    <t>Base / Inter. / Avancé / Spécialiste</t>
  </si>
  <si>
    <t>Puéricultrice · Directrice/SAE · Technicienne de surface · Cuisinière</t>
  </si>
  <si>
    <t>2. Analyser</t>
  </si>
  <si>
    <t>J'identifie et analyse les besoins individuels des enfants (0-3 ans), les dynamiques familiales et les situations professionnelles afin d'apporter des réponses adaptées et de formuler des recommandations.</t>
  </si>
  <si>
    <t>3. S'autodévelopper</t>
  </si>
  <si>
    <t>Je cherche en permanence à améliorer mes pratiques professionnelles en crèche. Je considère chaque interaction avec un enfant, une famille ou un collègue comme une opportunité d'apprendre et de grandir.</t>
  </si>
  <si>
    <t>4. Faire preuve de créativité</t>
  </si>
  <si>
    <t>Je propose et mets en place des activités, des aménagements ou des approches innovantes qui enrichissent l'environnement de l'enfant et soutiennent son développement global, dans le respect du projet pédagogique.</t>
  </si>
  <si>
    <t>5. Trouver des solutions</t>
  </si>
  <si>
    <t>Je mobilise mes ressources professionnelles pour résoudre les situations imprévues ou problématiques en crèche (enfant blessé, conflit avec une famille, absence d'un collègue, matériel défaillant) avec calme et efficacité.</t>
  </si>
  <si>
    <t>6. Développer une vision</t>
  </si>
  <si>
    <t>Je développe une vision claire du projet d'accueil de la crèche et anticipe son évolution. Je m'inscris dans les orientations stratégiques de l'institution et contribue à les mettre en œuvre dans ma pratique quotidienne.</t>
  </si>
  <si>
    <t>7. Décider</t>
  </si>
  <si>
    <t>J'arrête un choix réfléchi dans le cadre de ma mission en crèche, en tenant compte du bien-être de l'enfant, des réglementations ONE, des ressources disponibles et des objectifs de l'équipe.</t>
  </si>
  <si>
    <t>COORDONNER/GÉRER</t>
  </si>
  <si>
    <t>8. Structurer son travail</t>
  </si>
  <si>
    <t>Je définis et organise de manière cohérente mon travail quotidien en crèche : soins, activités, repas, transmissions. Je respecte les rythmes de l'enfant tout en assurant le bon fonctionnement du groupe.</t>
  </si>
  <si>
    <t>9. Organiser le travail des collaborateurs</t>
  </si>
  <si>
    <t>J'organise le travail de l'équipe de la crèche en répartissant les rôles, en planifiant les présences et en optimisant les ressources humaines et matérielles dans le respect des normes ONE (encadrement, sécurité).</t>
  </si>
  <si>
    <t>10. Diriger une équipe</t>
  </si>
  <si>
    <t>J'anime, motive et coordonne l'équipe de la crèche pour atteindre les objectifs pédagogiques définis dans le projet d'accueil, en favorisant la coopération, le bien-être au travail et la qualité de l'accueil.</t>
  </si>
  <si>
    <t>11. Gérer les conflits</t>
  </si>
  <si>
    <t>Je désamorce les tensions qui peuvent survenir entre collègues, avec les familles ou liées aux enfants, et crée un environnement serein propice au bien-être des enfants et à la qualité du travail d'équipe.</t>
  </si>
  <si>
    <t>12. Piloter le changement</t>
  </si>
  <si>
    <t>Je pilote et accompagne les changements au sein de la crèche (nouvelles réglementations ONE, évolution du projet pédagogique, restructuration de l'accueil) en engageant l'équipe dans le processus de transformation.</t>
  </si>
  <si>
    <t>13. Agir avec intégrité</t>
  </si>
  <si>
    <t>J'agis avec intégrité dans ma mission d'accueil en respectant les normes professionnelles, la confidentialité des informations sur les enfants et les familles, et en servant l'intérêt supérieur de l'enfant avant tout autre intérêt.</t>
  </si>
  <si>
    <t>AGIR</t>
  </si>
  <si>
    <t>14. S'adapter</t>
  </si>
  <si>
    <t>J'ajuste mes comportements, mes pratiques éducatives et ma façon de communiquer en fonction des besoins changeants de chaque enfant, de chaque famille et des situations imprévues propres à la vie d'une crèche.</t>
  </si>
  <si>
    <t>15. Travailler orienté résultats</t>
  </si>
  <si>
    <t>Je mets de l'énergie et de la détermination à atteindre les objectifs d'accueil de qualité définis dans le projet pédagogique, en assurant le bien-être et le développement optimal de chaque enfant accueilli.</t>
  </si>
  <si>
    <t>16. Gérer ses émotions</t>
  </si>
  <si>
    <t>Je réagis de façon constructive aux situations émotionnellement chargées de la crèche (enfants en détresse, parents anxieux, conflits d'équipe, urgences) en préservant mon équilibre professionnel et ma capacité à accompagner.</t>
  </si>
  <si>
    <t>17. Communiquer</t>
  </si>
  <si>
    <t>Je transmets et reçois les informations de manière claire, adaptée et bienveillante auprès des enfants, des familles et de l'équipe, en tenant compte des particularités de chaque interlocuteur (niveau d'éducation, culture, langue, émotion).</t>
  </si>
  <si>
    <t>INTERAGIR</t>
  </si>
  <si>
    <t>18. S'affirmer (assertivité)</t>
  </si>
  <si>
    <t>J'exprime et défends mes positions professionnelles, mes observations sur le développement de l'enfant et mes décisions éducatives de manière ferme, claire et respectueuse, sans agressivité ni passivité.</t>
  </si>
  <si>
    <t>19. Savoir écouter / Empathie</t>
  </si>
  <si>
    <t>Je porte de l'intérêt aux émotions, aux valeurs et aux besoins de chaque enfant, de chaque parent et de chaque collègue. Je pratique une écoute active et empathique, fondement de la coéducation bienveillante.</t>
  </si>
  <si>
    <t>20. Coopérer</t>
  </si>
  <si>
    <t>Je travaille en étroite collaboration avec tous les membres de l'équipe de la crèche (puéricultrices, direction, cuisine, entretien), ainsi qu'avec les familles et les partenaires externes, dans un esprit de solidarité et de complémentarité.</t>
  </si>
  <si>
    <t>21. Construire un réseau</t>
  </si>
  <si>
    <t>Je développe et entretiens un réseau professionnel dans le secteur de la petite enfance (ONE, CPAS, PMS, pédiatres, autres crèches, ASBL partenaires) pour enrichir les pratiques et renforcer la qualité de l'accueil.</t>
  </si>
  <si>
    <t>22. Convaincre</t>
  </si>
  <si>
    <t>J'amène les familles, les collègues, les partenaires et les tutelles à partager et accepter les orientations pédagogiques de la crèche, par une argumentation claire, bienveillante et fondée sur le bien-être de l'enfant.</t>
  </si>
  <si>
    <t>23. Négocier</t>
  </si>
  <si>
    <t>Je négocie des accords équilibrés avec les familles (accueil, besoins spécifiques), les partenaires (ONE, CPAS, fournisseurs) et au sein de l'équipe (plannings, responsabilités), en tenant compte des contraintes réglementaires et des ressources disponibles.</t>
  </si>
  <si>
    <t>24. Accompagner / Coacher</t>
  </si>
  <si>
    <t>Je soutiens le développement professionnel des membres de l'équipe de la crèche (puéricultrices, stagiaires, nouveaux collaborateurs) et j'accompagne les familles dans leur rôle parental (soutien à la parentalité), piliers de la mission d'ÉDUC SENS.</t>
  </si>
  <si>
    <t>LEXIQUE — Concepts clés du dictionnaire de compétences</t>
  </si>
  <si>
    <t>Concept</t>
  </si>
  <si>
    <t>Définition</t>
  </si>
  <si>
    <t>Compétence</t>
  </si>
  <si>
    <t>Ensemble de ressources (savoirs, savoir-faire, savoir-être) mobilisées en vue d'agir professionnellement dans le contexte de l'accueil petite enfance.</t>
  </si>
  <si>
    <t>Compétence comportementale</t>
  </si>
  <si>
    <t>Liée aux attitudes et au savoir-être : manière d'être, de réagir, de se comporter dans les relations professionnelles.</t>
  </si>
  <si>
    <t>Compétence technique</t>
  </si>
  <si>
    <t>Liée à la pratique du métier : gestes professionnels, protocoles, procédures spécifiques à la crèche.</t>
  </si>
  <si>
    <t>Indicateur de compétence</t>
  </si>
  <si>
    <t>Base concrète et observable pour analyser la compétence. Exprimé avec un verbe d'action, vérifiable, susceptible d'apprentissage. Contient un seul comportement par indicateur.</t>
  </si>
  <si>
    <t>Indicateur contextualisé</t>
  </si>
  <si>
    <t>Spécification de l'indicateur dans un contexte particulier (ex. : pour la directrice, pour la puéricultrice, en situation d'urgence...).</t>
  </si>
  <si>
    <t>Niveau BASE</t>
  </si>
  <si>
    <t>Débutant : sait faire en appliquant des procédures simples, ou avec accompagnement, dans des situations prévisibles.</t>
  </si>
  <si>
    <t>Niveau INTERMÉDIAIRE</t>
  </si>
  <si>
    <t>Sait faire de manière autonome, dans les situations courantes, avec un bon niveau de résultat.</t>
  </si>
  <si>
    <t>Niveau AVANCÉ</t>
  </si>
  <si>
    <t>Maîtrise large du périmètre ; aborde des situations complexes ; prend des initiatives pertinentes.</t>
  </si>
  <si>
    <t>Niveau SPÉCIALISTE</t>
  </si>
  <si>
    <t>Aborde TOUTES les situations, innove, improvise, obtient un excellent niveau de résultat, peut former ses collègues.</t>
  </si>
  <si>
    <t>Domaine CONCEVOIR</t>
  </si>
  <si>
    <t>Regroupement de compétences liées à la réflexion, à l'analyse, à l'innovation et à la vision stratégique (comp. 1 à 6).</t>
  </si>
  <si>
    <t>Domaine COORDONNER/GÉRER</t>
  </si>
  <si>
    <t>Regroupement de compétences liées à l'organisation, au management et à la gestion des équipes et des changements (comp. 7 à 12).</t>
  </si>
  <si>
    <t>Domaine AGIR</t>
  </si>
  <si>
    <t>Regroupement de compétences liées à l'action professionnelle : intégrité, adaptation, résultats, gestion émotionnelle (comp. 13 à 16).</t>
  </si>
  <si>
    <t>Domaine INTERAGIR</t>
  </si>
  <si>
    <t>Regroupement de compétences liées aux relations professionnelles : communication, coopération, réseau, négociation, coaching (comp. 17 à 24).</t>
  </si>
  <si>
    <t>MATRICE DES COMPÉTENCES PAR PROFIL</t>
  </si>
  <si>
    <t>🍼 Puéricultrice / Accueil</t>
  </si>
  <si>
    <t>🏛️ Directrice / SAE</t>
  </si>
  <si>
    <t>🧹 Tech. de surface</t>
  </si>
  <si>
    <t>🍳 Cuisinière</t>
  </si>
  <si>
    <t>1</t>
  </si>
  <si>
    <t>Prendre du recul</t>
  </si>
  <si>
    <t>Réflexion sur les pratiques éducatives quotidiennes</t>
  </si>
  <si>
    <t>Analyse stratégique du fonctionnement de la crèche</t>
  </si>
  <si>
    <t>Questionnement sur les protocoles d'hygiène</t>
  </si>
  <si>
    <t>Remise en question des pratiques alimentaires</t>
  </si>
  <si>
    <t>2</t>
  </si>
  <si>
    <t>Analyser</t>
  </si>
  <si>
    <t>Observation et analyse du développement individuel 0-3 ans</t>
  </si>
  <si>
    <t>Analyse organisationnelle, rapports ONE, audits qualité</t>
  </si>
  <si>
    <t>Analyse des protocoles et risques hygiéniques</t>
  </si>
  <si>
    <t>Analyse des besoins nutritionnels et allergènes</t>
  </si>
  <si>
    <t>3</t>
  </si>
  <si>
    <t>S'autodévelopper</t>
  </si>
  <si>
    <t>Formations spécifiques 0-3 ans, Pikler, premiers secours</t>
  </si>
  <si>
    <t>Management, réglementation ONE, GRH, gestion de projet</t>
  </si>
  <si>
    <t>Protocoles HACCP, produits bio, nouvelles réglementations</t>
  </si>
  <si>
    <t>Diversification, allergènes, textures ONE, normes AFSCA</t>
  </si>
  <si>
    <t>4</t>
  </si>
  <si>
    <t>Faire preuve de créativité</t>
  </si>
  <si>
    <t>Activités d'éveil, jeux sensoriels, espaces de vie</t>
  </si>
  <si>
    <t>Innovation organisationnelle, projets partenariats</t>
  </si>
  <si>
    <t>Nouvelles méthodes de nettoyage écologiques</t>
  </si>
  <si>
    <t>Création de menus attractifs et adaptés, recettes innovantes</t>
  </si>
  <si>
    <t>5</t>
  </si>
  <si>
    <t>Trouver des solutions</t>
  </si>
  <si>
    <t>Gestion des crises quotidiennes, refus alimentaire, pleurs</t>
  </si>
  <si>
    <t>Résolution des conflits organisationnels, gestion des imprévus RH</t>
  </si>
  <si>
    <t>Gestion des incidents hygiéniques, produits manquants</t>
  </si>
  <si>
    <t>Substitutions alimentaires urgentes, gestion des ruptures de stock</t>
  </si>
  <si>
    <t>6</t>
  </si>
  <si>
    <t>Développer une vision</t>
  </si>
  <si>
    <t>Cohérence entre pratique quotidienne et projet pédagogique</t>
  </si>
  <si>
    <t>Vision stratégique, rapport annuel ONE, développement ASBL</t>
  </si>
  <si>
    <t>Vision hygiène intégrée dans le projet qualité</t>
  </si>
  <si>
    <t>Vision nutritionnelle en lien avec la politique d'accueil</t>
  </si>
  <si>
    <t>7</t>
  </si>
  <si>
    <t>Décider</t>
  </si>
  <si>
    <t>Décisions de soins, activités adaptées, gestion des urgences</t>
  </si>
  <si>
    <t>Décisions organisationnelles, RH, budgétaires, réglementaires</t>
  </si>
  <si>
    <t>Choix des protocoles, produits de nettoyage, plannings</t>
  </si>
  <si>
    <t>Décisions menus, substitutions, gestion stocks</t>
  </si>
  <si>
    <t>8</t>
  </si>
  <si>
    <t>Structurer son travail</t>
  </si>
  <si>
    <t>Planning soins/activités, respect des rythmes individuels</t>
  </si>
  <si>
    <t>Planification stratégique, tableaux de bord, rapports ONE</t>
  </si>
  <si>
    <t>Planning d'entretien, organisation des zones et horaires</t>
  </si>
  <si>
    <t>Organisation des menus, commandes, planning de production</t>
  </si>
  <si>
    <t>9</t>
  </si>
  <si>
    <t>Organiser le travail des collaborateurs</t>
  </si>
  <si>
    <t>N/A ou coordination informelle au sein du groupe</t>
  </si>
  <si>
    <t>Organisation RH complète : plannings, tâches, encadrement ONE</t>
  </si>
  <si>
    <t>Coordination des tâches d'entretien en lien avec l'équipe</t>
  </si>
  <si>
    <t>Organisation de la cuisine, coordination livraisons et horaires</t>
  </si>
  <si>
    <t>10</t>
  </si>
  <si>
    <t>Diriger une équipe</t>
  </si>
  <si>
    <t>Leadership informel au sein du groupe, soutien des stagiaires</t>
  </si>
  <si>
    <t>Direction complète de l'équipe pluridisciplinaire</t>
  </si>
  <si>
    <t>N/A</t>
  </si>
  <si>
    <t>N/A ou coordination avec les aides en cuisine</t>
  </si>
  <si>
    <t>11</t>
  </si>
  <si>
    <t>Gérer les conflits</t>
  </si>
  <si>
    <t>Conflits entre enfants, tensions avec des parents</t>
  </si>
  <si>
    <t>Conflits d'équipe, litiges avec familles, partenaires ONE</t>
  </si>
  <si>
    <t>Désaccords sur les protocoles, tensions avec l'équipe</t>
  </si>
  <si>
    <t>Désaccords sur les menus, tensions avec les fournisseurs</t>
  </si>
  <si>
    <t>12</t>
  </si>
  <si>
    <t>Piloter le changement</t>
  </si>
  <si>
    <t>Adaptation aux nouvelles pratiques ONE, changements de groupe</t>
  </si>
  <si>
    <t>Pilotage de la transformation organisationnelle et pédagogique</t>
  </si>
  <si>
    <t>Adoption de nouveaux protocoles ou produits</t>
  </si>
  <si>
    <t>Adaptation aux nouvelles réglementations AFSCA/ONE</t>
  </si>
  <si>
    <t>13</t>
  </si>
  <si>
    <t>Agir avec intégrité</t>
  </si>
  <si>
    <t>Confidentialité, neutralité avec les familles, secret professionnel</t>
  </si>
  <si>
    <t>Gouvernance ASBL, transparence, respect des statuts</t>
  </si>
  <si>
    <t>Respect des protocoles, honnêteté sur les non-conformités</t>
  </si>
  <si>
    <t>Transparence sur les ingrédients, respect AFSCA, traçabilité</t>
  </si>
  <si>
    <t>14</t>
  </si>
  <si>
    <t>S'adapter</t>
  </si>
  <si>
    <t>Adaptation aux besoins individuels de chaque enfant 0-3 ans</t>
  </si>
  <si>
    <t>Flexibilité managériale, adaptation aux changements ONE</t>
  </si>
  <si>
    <t>Adaptation aux imprévus, urgences d'hygiène</t>
  </si>
  <si>
    <t>Adaptation aux régimes spéciaux, allergies, ruptures de stock</t>
  </si>
  <si>
    <t>15</t>
  </si>
  <si>
    <t>Travailler orienté résultats</t>
  </si>
  <si>
    <t>Qualité des soins, bien-être et développement des enfants</t>
  </si>
  <si>
    <t>Atteinte des objectifs ONE, qualité globale de l'accueil</t>
  </si>
  <si>
    <t>Propreté et conformité AFSCA, zéro non-conformité</t>
  </si>
  <si>
    <t>Qualité nutritionnelle, conformité ONE, satisfaction des enfants</t>
  </si>
  <si>
    <t>16</t>
  </si>
  <si>
    <t>Gérer ses émotions</t>
  </si>
  <si>
    <t>Gestion des pleurs, des situations de stress et de séparation</t>
  </si>
  <si>
    <t>Gestion des pressions RH, administrative, partenaires</t>
  </si>
  <si>
    <t>Gestion du stress lié aux urgences d'hygiène</t>
  </si>
  <si>
    <t>Gestion de la pression des horaires et des urgences alimentaires</t>
  </si>
  <si>
    <t>17</t>
  </si>
  <si>
    <t>Communiquer</t>
  </si>
  <si>
    <t>Communication avec les enfants, transmissions aux parents</t>
  </si>
  <si>
    <t>Communication institutionnelle, réunions, rapports ONE</t>
  </si>
  <si>
    <t>Communication sur les protocoles et incidents</t>
  </si>
  <si>
    <t>Communication sur les menus, allergènes, avec les parents</t>
  </si>
  <si>
    <t>18</t>
  </si>
  <si>
    <t>S'affirmer (assertivité)</t>
  </si>
  <si>
    <t>Affirmer ses observations cliniques face aux parents</t>
  </si>
  <si>
    <t>Assertivité face aux tutelles, CPAS, ONE, partenaires</t>
  </si>
  <si>
    <t>Affirmer les besoins d'hygiène face à l'équipe</t>
  </si>
  <si>
    <t>Affirmer les contraintes nutritionnelles et AFSCA</t>
  </si>
  <si>
    <t>19</t>
  </si>
  <si>
    <t>Savoir écouter / Empathie</t>
  </si>
  <si>
    <t>Écoute de l'enfant (signaux), écoute active des parents</t>
  </si>
  <si>
    <t>Écoute des familles, de l'équipe, des partenaires ONE</t>
  </si>
  <si>
    <t>Écoute des signaux de l'équipe sur les besoins d'hygiène</t>
  </si>
  <si>
    <t>Écoute des retours familles sur les repas, préférences culturelles</t>
  </si>
  <si>
    <t>20</t>
  </si>
  <si>
    <t>Coopérer</t>
  </si>
  <si>
    <t>Coopération pluridisciplinaire (PMS, médecin, logopède)</t>
  </si>
  <si>
    <t>Pilotage de la coopération interne et externe (ONE, CPAS)</t>
  </si>
  <si>
    <t>Coopération avec l'équipe sur les protocoles et horaires</t>
  </si>
  <si>
    <t>Coopération avec l'équipe sur les menus et les besoins alimentaires</t>
  </si>
  <si>
    <t>21</t>
  </si>
  <si>
    <t>Construire un réseau</t>
  </si>
  <si>
    <t>Réseau avec PMS, familles, intervenants spécialisés</t>
  </si>
  <si>
    <t>Réseau avec fournisseurs, services de contrôle AFSCA</t>
  </si>
  <si>
    <t>Réseau avec fournisseurs, diététiciens, ONE nutrition</t>
  </si>
  <si>
    <t>22</t>
  </si>
  <si>
    <t>Convaincre</t>
  </si>
  <si>
    <t>Convaincre les parents sur les pratiques éducatives bienveillantes</t>
  </si>
  <si>
    <t>Convaincre les tutelles (ONE, CPAS, CA) sur les projets de la crèche</t>
  </si>
  <si>
    <t>Convaincre l'équipe du bien-fondé des protocoles</t>
  </si>
  <si>
    <t>Convaincre les parents sur les choix nutritionnels et les menus</t>
  </si>
  <si>
    <t>23</t>
  </si>
  <si>
    <t>Négocier</t>
  </si>
  <si>
    <t>Négociation des pratiques avec les parents (alimentation, sommeil)</t>
  </si>
  <si>
    <t>Négociation ONE, CPAS, contrats, subventions, partenariats</t>
  </si>
  <si>
    <t>Négociation des plannings, des ressources matérielles</t>
  </si>
  <si>
    <t>Négociation avec les fournisseurs, adaptation des menus</t>
  </si>
  <si>
    <t>24</t>
  </si>
  <si>
    <t>Accompagner / Coacher</t>
  </si>
  <si>
    <t>Accompagnement des stagiaires, soutien parental informel</t>
  </si>
  <si>
    <t>Coaching de l'équipe, soutien à la parentalité (ÉDUC SENS)</t>
  </si>
  <si>
    <t>Accompagnement des nouveaux aux protocoles</t>
  </si>
  <si>
    <t>Formation des aides, partage des recettes et pratiques</t>
  </si>
  <si>
    <t>DOMAINE : CONCEVOIR  —  Compétences 1–6</t>
  </si>
  <si>
    <t>1.  PRENDRE DU RECUL</t>
  </si>
  <si>
    <t>Niveau</t>
  </si>
  <si>
    <t>Indicateur comportemental (verbe d'action + comportement observable)</t>
  </si>
  <si>
    <t>Profil principal concerné</t>
  </si>
  <si>
    <t>Contextualisé crèche</t>
  </si>
  <si>
    <t>Base</t>
  </si>
  <si>
    <t>Je comprends le sens de ma mission auprès des enfants et des familles</t>
  </si>
  <si>
    <t>Puéricultrice / Directrice/SAE</t>
  </si>
  <si>
    <t>✓ Crèche ONE</t>
  </si>
  <si>
    <t>Je réfléchis avant d'agir face à un enfant ou une situation de crise</t>
  </si>
  <si>
    <t>Je prends des moments de pause (réunion d'équipe, supervision) pour souffler</t>
  </si>
  <si>
    <t>Je maintiens une limite saine entre vie professionnelle et vie privée</t>
  </si>
  <si>
    <t>Intermédiaire</t>
  </si>
  <si>
    <t>J'ai conscience de mon rôle et de mes responsabilités au sein de l'équipe crèche</t>
  </si>
  <si>
    <t>Je réalise des auto-évaluations objectives de ma pratique éducative</t>
  </si>
  <si>
    <t>Je m'interroge sur mes forces, mes faiblesses et mes limites professionnelles</t>
  </si>
  <si>
    <t>Je dédramatise les situations difficiles rencontrées avec les enfants/familles</t>
  </si>
  <si>
    <t>Avancé</t>
  </si>
  <si>
    <t>J'appréhende les situations complexes avec les familles sous un angle différent</t>
  </si>
  <si>
    <t>Je fais un bilan de mes réussites et de mes difficultés en matière d'accueil</t>
  </si>
  <si>
    <t>Je prends de la distance face aux changements importants dans la crèche</t>
  </si>
  <si>
    <t>Je relativise en situation de conflit avec un parent ou un collègue</t>
  </si>
  <si>
    <t>Spécialiste</t>
  </si>
  <si>
    <t>Je me détache émotionnellement même sous pression (pleurs, urgences, conflits)</t>
  </si>
  <si>
    <t>Je garde une bonne capacité de jugement même si la situation me concerne personnellement</t>
  </si>
  <si>
    <t>Je modélise et transmets la pratique réflexive à l'équipe</t>
  </si>
  <si>
    <t>2.  ANALYSER</t>
  </si>
  <si>
    <t>J'observe et structure les informations disponibles sur un enfant ou une situation</t>
  </si>
  <si>
    <t>Je pose des questions précises pour avoir une vision complète (développement, famille)</t>
  </si>
  <si>
    <t>Je vérifie l'exactitude des informations transmises par les parents</t>
  </si>
  <si>
    <t>Je détermine les données utiles pour comprendre la situation d'un enfant</t>
  </si>
  <si>
    <t>J'identifie l'information pertinente parmi les observations quotidiennes</t>
  </si>
  <si>
    <t>Je mets en évidence les éléments-clés du développement d'un enfant</t>
  </si>
  <si>
    <t>Je fais le lien entre comportements observés et besoins de l'enfant</t>
  </si>
  <si>
    <t>Je porte un regard critique sur les informations reçues (rumeurs, interprétations)</t>
  </si>
  <si>
    <t>J'évalue les conséquences d'une pratique éducative ou d'une décision d'accueil</t>
  </si>
  <si>
    <t>Je propose des options et recommandations fondées sur mon analyse</t>
  </si>
  <si>
    <t>J'identifie les lacunes dans nos pratiques pour proposer des améliorations</t>
  </si>
  <si>
    <t>Je tire des conclusions logiques et formule une opinion professionnelle étayée</t>
  </si>
  <si>
    <t>J'intègre rapidement les nouvelles recherches en développement du jeune enfant</t>
  </si>
  <si>
    <t>J'identifie les signaux d'alerte complexes (maltraitance, retard développemental)</t>
  </si>
  <si>
    <t>J'analyse les tendances du secteur petite enfance pour faire évoluer la crèche</t>
  </si>
  <si>
    <t>3.  S'AUTODÉVELOPPER</t>
  </si>
  <si>
    <t>J'intègre les nouvelles connaissances sur le développement du jeune enfant</t>
  </si>
  <si>
    <t>Je me forme pour améliorer mes pratiques (Pikler, premiers secours, CNV...)</t>
  </si>
  <si>
    <t>Je me montre ouvert(e) aux nouvelles approches pédagogiques</t>
  </si>
  <si>
    <t>Je signale mes besoins en formation à ma responsable</t>
  </si>
  <si>
    <t>Je suis les évolutions réglementaires ONE dans mon domaine</t>
  </si>
  <si>
    <t>Je saisis les occasions de formation continue (ateliers, supervisions, lectures)</t>
  </si>
  <si>
    <t>Je tire des leçons de mes erreurs dans ma pratique éducative</t>
  </si>
  <si>
    <t>Je fais appel aux experts (pédiatres, logopèdes, PMS) pour enrichir mes connaissances</t>
  </si>
  <si>
    <t>J'accomplis des tâches nouvelles pour développer mes compétences</t>
  </si>
  <si>
    <t>Je planifie mon développement professionnel de manière autonome</t>
  </si>
  <si>
    <t>J'adapte ma manière de travailler suite aux formations et feed-backs reçus</t>
  </si>
  <si>
    <t>Je partage mes apprentissages avec l'équipe pour enrichir la pratique collective</t>
  </si>
  <si>
    <t>J'intègre rapidement les nouvelles méthodes d'accueil validées par ONE</t>
  </si>
  <si>
    <t>Je développe les compétences stratégiques utiles à l'évolution de la crèche</t>
  </si>
  <si>
    <t>Je sollicite l'évaluation de mes compétences auprès de mes collègues et la direction</t>
  </si>
  <si>
    <t>J'inspire et accompagne le développement professionnel de toute l'équipe</t>
  </si>
  <si>
    <t>4.  FAIRE PREUVE DE CRÉATIVITÉ</t>
  </si>
  <si>
    <t>J'apporte des idées nouvelles pour les activités d'éveil et les jeux</t>
  </si>
  <si>
    <t>Je me montre ouvert(e) aux nouvelles façons d'aménager l'espace de vie des enfants</t>
  </si>
  <si>
    <t>Je suis capable d'aborder les activités sous un angle nouveau et adapté à l'âge</t>
  </si>
  <si>
    <t>Je varie les activités et prévois des plans B si une activité ne convient pas</t>
  </si>
  <si>
    <t>Je fais des propositions créatives tenant compte du cadre réglementaire ONE</t>
  </si>
  <si>
    <t>J'utilise imagination et matériaux simples pour stimuler le développement de l'enfant</t>
  </si>
  <si>
    <t>J'intègre des concepts pédagogiques novateurs (Pikler, Montessori, Reggio...)</t>
  </si>
  <si>
    <t>Je conçois des projets éducatifs originaux adaptés aux besoins des groupes</t>
  </si>
  <si>
    <t>Je remets en question les routines et les appréhende de façon créative</t>
  </si>
  <si>
    <t>Je conçois des solutions originales à des problèmes complexes d'accueil</t>
  </si>
  <si>
    <t>Je crée des ouvertures dans des situations qui semblent inextricables (refus, conflits)</t>
  </si>
  <si>
    <t>Je stimule la créativité et l'innovation pédagogique au sein de l'équipe</t>
  </si>
  <si>
    <t>5.  TROUVER DES SOLUTIONS</t>
  </si>
  <si>
    <t>Je détermine si je suis face à un vrai problème avant d'agir</t>
  </si>
  <si>
    <t>Je résous les situations simples (pleurs, refus de manger, conflits entre enfants)</t>
  </si>
  <si>
    <t>Je cherche de l'aide auprès de collègues ou de la direction si nécessaire</t>
  </si>
  <si>
    <t>Je donne à la famille des pistes concrètes quand je ne peux pas répondre seul(e)</t>
  </si>
  <si>
    <t>J'analyse les causes d'un problème récurrent (enfant qui ne dort pas, famille difficile)</t>
  </si>
  <si>
    <t>Je mets en place des solutions intermédiaires viables face à l'imprévu</t>
  </si>
  <si>
    <t>J'envisage plusieurs solutions possibles en m'appuyant sur mon expérience</t>
  </si>
  <si>
    <t>Je préviens la direction des situations pouvant occasionner des problèmes</t>
  </si>
  <si>
    <t>Je trouve des solutions originales aux problèmes complexes d'accueil</t>
  </si>
  <si>
    <t>J'implique les collègues pour résoudre ensemble les problèmes d'équipe</t>
  </si>
  <si>
    <t>Je m'adapte rapidement à une situation nouvelle et propose une solution adaptée</t>
  </si>
  <si>
    <t>Je résous rapidement et de manière adéquate même sous pression (urgence, crise)</t>
  </si>
  <si>
    <t>Je recherche systématiquement des solutions même dans les situations très complexes</t>
  </si>
  <si>
    <t>Je construis des procédures préventives pour anticiper les problèmes récurrents</t>
  </si>
  <si>
    <t>6.  DÉVELOPPER UNE VISION</t>
  </si>
  <si>
    <t>Je fixe mes objectifs en accord avec le projet pédagogique de la crèche</t>
  </si>
  <si>
    <t>J'évalue mon travail pour m'assurer qu'il s'inscrit dans les orientations de la crèche</t>
  </si>
  <si>
    <t>Je collabore avec mes collègues pour poursuivre les objectifs du projet d'accueil</t>
  </si>
  <si>
    <t>Je diffuse fidèlement la vision pédagogique de la crèche auprès des familles</t>
  </si>
  <si>
    <t>Je fais la promotion de la crèche et de ses valeurs auprès des partenaires externes</t>
  </si>
  <si>
    <t>J'anticipe les besoins des enfants et des familles pour faire évoluer l'accueil</t>
  </si>
  <si>
    <t>Je définis des objectifs opérationnels conformes à la vision stratégique ONE</t>
  </si>
  <si>
    <t>Je réfléchis à l'avenir de la crèche en soupesant différentes orientations</t>
  </si>
  <si>
    <t>Je contribue à l'élaboration d'une vision commune avec la direction et les partenaires</t>
  </si>
  <si>
    <t>Je définis les orientations stratégiques de la crèche en consultant tous les acteurs</t>
  </si>
  <si>
    <t>J'inspire mes collègues à s'impliquer dans la vision éducative de la crèche</t>
  </si>
  <si>
    <t>DOMAINE : COORDONNER/GÉRER  —  Compétences 7–12</t>
  </si>
  <si>
    <t>7.  DÉCIDER</t>
  </si>
  <si>
    <t>Je vérifie les informations avant de prendre une décision concernant un enfant</t>
  </si>
  <si>
    <t>Je prends des décisions dans mon champ de compétences (soins, activités, repas)</t>
  </si>
  <si>
    <t>Je tiens compte du contexte (santé de l'enfant, règles de la crèche) avant de décider</t>
  </si>
  <si>
    <t>Je consigne les décisions importantes dans le carnet de bord ou les transmissions</t>
  </si>
  <si>
    <t>Je m'assure de disposer de toutes les informations pertinentes avant d'agir</t>
  </si>
  <si>
    <t>Je motive et explique mes décisions à l'équipe et aux familles concernées</t>
  </si>
  <si>
    <t>Je mesure les avantages et inconvénients de mes décisions pour l'enfant</t>
  </si>
  <si>
    <t>Je prends des décisions complexes même en l'absence de procédure clairement établie</t>
  </si>
  <si>
    <t>Je m'assure de l'application et du suivi de mes décisions</t>
  </si>
  <si>
    <t>Je décide rapidement si les circonstances l'exigent (urgence médicale, incident)</t>
  </si>
  <si>
    <t>Je prends des décisions stratégiques de manière autonome et en assume la responsabilité</t>
  </si>
  <si>
    <t>Je décide rapidement en situation de crise sans perdre de vue le bien-être de l'enfant</t>
  </si>
  <si>
    <t>Je défends mes décisions face à l'opposition (familles, partenaires, tutelles)</t>
  </si>
  <si>
    <t>8.  STRUCTURER SON TRAVAIL</t>
  </si>
  <si>
    <t>J'organise mon temps en cohérence avec les rythmes des enfants et l'équipe</t>
  </si>
  <si>
    <t>Je respecte les priorités imposées (soins, sécurité, repas, sieste)</t>
  </si>
  <si>
    <t>J'applique les procédures et protocoles en vigueur dans la crèche</t>
  </si>
  <si>
    <t>J'établis des repères temporels et les respecte (horaires, transitions)</t>
  </si>
  <si>
    <t>J'utilise les outils d'organisation (planning, cahier de transmissions, carnet de bord)</t>
  </si>
  <si>
    <t>Je détermine mes tâches prioritaires en fonction du groupe et des besoins immédiats</t>
  </si>
  <si>
    <t>Je fais le point régulièrement sur le travail réalisé pour réorganiser si besoin</t>
  </si>
  <si>
    <t>J'établis un plan pour mes activités pédagogiques et les moyens nécessaires</t>
  </si>
  <si>
    <t>J'anticipe les obstacles au planning (absence, enfant malade) et m'adapte</t>
  </si>
  <si>
    <t>J'ai une vision globale de toutes mes responsabilités dans la crèche</t>
  </si>
  <si>
    <t>Je structure des processus (protocoles, procédures) pour améliorer l'organisation</t>
  </si>
  <si>
    <t>Je garde une organisation exemplaire même sous pression ou en sous-effectif</t>
  </si>
  <si>
    <t>Je planifie des projets pédagogiques sur le long terme</t>
  </si>
  <si>
    <t>J'organise logiquement les différentes phases d'un projet en anticipant les interdépendances</t>
  </si>
  <si>
    <t>9.  ORGANISER LE TRAVAIL DES COLLABORATEURS</t>
  </si>
  <si>
    <t>Je veille à ce que les soins et activités soient effectués dans les délais prévus</t>
  </si>
  <si>
    <t>Je répartis les tâches entre les membres de l'équipe et communique l'information</t>
  </si>
  <si>
    <t>J'organise les activités en tenant compte des imprévus et des contraintes légales</t>
  </si>
  <si>
    <t>Je partage mon temps équitablement entre les enfants et les membres de l'équipe</t>
  </si>
  <si>
    <t>Je mets à disposition des outils d'organisation (plannings, tableaux de bord)</t>
  </si>
  <si>
    <t>Je détermine les moyens nécessaires à l'accomplissement des missions</t>
  </si>
  <si>
    <t>Je fixe des objectifs clairs et réalistes pour chaque membre de l'équipe</t>
  </si>
  <si>
    <t>Je réorganise le travail de l'équipe face aux imprévus (maladie, urgences)</t>
  </si>
  <si>
    <t>J'élabore des plans d'action en anticipant les obstacles possibles</t>
  </si>
  <si>
    <t>Je fixe des procédures et méthodes de travail pour optimiser l'accueil</t>
  </si>
  <si>
    <t>J'optimise les procédures et méthodes de travail en continu</t>
  </si>
  <si>
    <t>Je mets en place des systèmes d'évaluation et de suivi des progrès de l'équipe</t>
  </si>
  <si>
    <t>J'élabore des plans stratégiques à court, moyen et long terme pour la crèche</t>
  </si>
  <si>
    <t>10.  DIRIGER UNE ÉQUIPE</t>
  </si>
  <si>
    <t>J'attribue des missions claires aux membres de l'équipe selon leurs compétences ONE</t>
  </si>
  <si>
    <t>J'informe l'équipe sur ses missions, ses objectifs et leur importance</t>
  </si>
  <si>
    <t>Je supervise le travail et veille à ce que les objectifs soient atteints</t>
  </si>
  <si>
    <t>Je montre l'exemple en agissant avec intégrité et professionnalisme</t>
  </si>
  <si>
    <t>Je réunis régulièrement l'équipe pour transmettre les informations et détecter les problèmes</t>
  </si>
  <si>
    <t>Je mène les entretiens d'évaluation et de développement des collaborateurs</t>
  </si>
  <si>
    <t>Je trouve des leviers pour (re)motiver les membres de l'équipe</t>
  </si>
  <si>
    <t>J'implique l'équipe dans les décisions importantes concernant les enfants et l'accueil</t>
  </si>
  <si>
    <t>J'utilise et encourage le développement des compétences de chaque membre</t>
  </si>
  <si>
    <t>J'assume la responsabilité des actions et résultats de l'équipe</t>
  </si>
  <si>
    <t>Je gère les conflits surgissant au sein de l'équipe de la crèche</t>
  </si>
  <si>
    <t>J'intègre le changement dans l'organisation du travail de l'équipe</t>
  </si>
  <si>
    <t>J'évalue et développe l'autonomie des membres de l'équipe</t>
  </si>
  <si>
    <t>Je coordonne les objectifs de l'équipe avec les orientations stratégiques ONE</t>
  </si>
  <si>
    <t>Je fidélise les collaborateurs compétents dans un secteur sous pression</t>
  </si>
  <si>
    <t>11.  GÉRER LES CONFLITS</t>
  </si>
  <si>
    <t>Je reconnais l'existence d'un désaccord (avec une famille, entre collègues)</t>
  </si>
  <si>
    <t>J'identifie les parties et les points-clés du désaccord</t>
  </si>
  <si>
    <t>Je reste objectif(ve), neutre et ne prends pas parti dans un conflit</t>
  </si>
  <si>
    <t>Je garde mon calme et gère mes émotions en toutes circonstances</t>
  </si>
  <si>
    <t>Je choisis le bon moment et le bon endroit pour aborder un problème</t>
  </si>
  <si>
    <t>J'encourage l'équipe à se recentrer sur le bien-être des enfants</t>
  </si>
  <si>
    <t>Je favorise la communication ouverte pour prévenir les conflits</t>
  </si>
  <si>
    <t>Je propose et mets en place une médiation avec un tiers si nécessaire</t>
  </si>
  <si>
    <t>J'ai conscience de mes limites et sollicite de l'aide extérieure</t>
  </si>
  <si>
    <t>J'identifie les points d'accord et encourage les parties à trouver une solution</t>
  </si>
  <si>
    <t>Je suis capable d'apaiser le climat de tension entre familles et équipe</t>
  </si>
  <si>
    <t>Je développe des techniques pour trouver une issue au conflit</t>
  </si>
  <si>
    <t>J'adopte des stratégies de médiation pour résoudre efficacement les conflits</t>
  </si>
  <si>
    <t>Je reste objectif même lorsque le conflit me concerne personnellement</t>
  </si>
  <si>
    <t>Je mets en œuvre des actions préventives pour éviter les conflits récurrents</t>
  </si>
  <si>
    <t>12.  PILOTER LE CHANGEMENT</t>
  </si>
  <si>
    <t>J'engage la discussion sur les changements nécessaires (règlements, pratiques)</t>
  </si>
  <si>
    <t>J'explique le bien-fondé d'un changement et le processus retenu</t>
  </si>
  <si>
    <t>Je recense les besoins pour accompagner le changement dans l'équipe</t>
  </si>
  <si>
    <t>J'organise des moments d'échange avec l'équipe autour des nouvelles pratiques</t>
  </si>
  <si>
    <t>J'encourage la participation de l'équipe aux changements</t>
  </si>
  <si>
    <t>Je m'inspire des bonnes pratiques dans le secteur petite enfance</t>
  </si>
  <si>
    <t>J'encadre la mise en œuvre de nouvelles pratiques ou procédures</t>
  </si>
  <si>
    <t>J'amène l'équipe à remettre en question positivement les pratiques existantes</t>
  </si>
  <si>
    <t>J'adapte la communication au changement selon les interlocuteurs</t>
  </si>
  <si>
    <t>Je concilie les changements réglementaires avec la réalité du terrain</t>
  </si>
  <si>
    <t>J'institutionnalise les changements majeurs dans le fonctionnement de la crèche</t>
  </si>
  <si>
    <t>Je fédère l'ensemble de l'équipe autour du changement</t>
  </si>
  <si>
    <t>Je garantis que les changements servent les orientations du projet pédagogique</t>
  </si>
  <si>
    <t>DOMAINE : AGIR  —  Compétences 13–16</t>
  </si>
  <si>
    <t>13.  AGIR AVEC INTÉGRITÉ</t>
  </si>
  <si>
    <t>Je respecte les règles de déontologie définies par la crèche et ONE</t>
  </si>
  <si>
    <t>Je traite tous les enfants et toutes les familles de façon équitable et respectueuse</t>
  </si>
  <si>
    <t>Je respecte et applique avec loyauté les règles, procédures et décisions</t>
  </si>
  <si>
    <t>Je respecte strictement la confidentialité des informations sur les familles</t>
  </si>
  <si>
    <t>Je respecte mes engagements envers les enfants, les familles et mes collègues</t>
  </si>
  <si>
    <t>J'adopte une attitude neutre et impartiale face aux familles et aux situations</t>
  </si>
  <si>
    <t>Par mon attitude professionnelle, je donne une image positive de la crèche</t>
  </si>
  <si>
    <t>Je veille à l'application des décisions de la direction au sein de mon espace</t>
  </si>
  <si>
    <t>Je prends les mesures nécessaires pour éviter et prévenir les conflits d'intérêt</t>
  </si>
  <si>
    <t>Face à un dilemme éthique, je prends la décision qui préserve l'intérêt de l'enfant</t>
  </si>
  <si>
    <t>Je mets en œuvre les orientations stratégiques et le projet pédagogique</t>
  </si>
  <si>
    <t>Dans des situations très délicates ou sous pression, j'agis avec intégrité exemplaire</t>
  </si>
  <si>
    <t>Je définis et communique les valeurs éthiques de la crèche, et donne l'exemple</t>
  </si>
  <si>
    <t>Je vois l'intérêt de l'enfant et de la crèche avant tout intérêt particulier</t>
  </si>
  <si>
    <t>14.  S'ADAPTER</t>
  </si>
  <si>
    <t>J'accepte que les situations évoluent (comportement de l'enfant, demandes familiales)</t>
  </si>
  <si>
    <t>Je suis capable de répondre à des demandes ponctuelles urgentes</t>
  </si>
  <si>
    <t>J'ajuste mes activités et mon planning quand les circonstances le nécessitent</t>
  </si>
  <si>
    <t>Je me montre disposé(e) à essayer de nouvelles méthodes d'accueil</t>
  </si>
  <si>
    <t>Je modifie l'ordre de mes priorités quand la situation l'impose</t>
  </si>
  <si>
    <t>Je m'adapte aux besoins spécifiques de chaque enfant (handicap, allergie, culture)</t>
  </si>
  <si>
    <t>Je suis capable de gérer plusieurs situations simultanément en crèche</t>
  </si>
  <si>
    <t>J'intègre rapidement les nouveaux processus et procédures ONE</t>
  </si>
  <si>
    <t>J'observe le comportement de l'enfant ou du parent et ajuste mon approche</t>
  </si>
  <si>
    <t>Je travaille efficacement dans l'urgence et l'imprévu sans perdre mon calme</t>
  </si>
  <si>
    <t>Je concilie ma manière de travailler avec celle de mes collègues</t>
  </si>
  <si>
    <t>Je fais le grand écart entre situations extrêmes (enfant en crise, urgence médicale)</t>
  </si>
  <si>
    <t>Je passe rapidement des enjeux stratégiques à l'application concrète</t>
  </si>
  <si>
    <t>Par mes pratiques, j'encourage les collègues à modifier leur façon de fonctionner</t>
  </si>
  <si>
    <t>15.  TRAVAILLER ORIENTÉ RÉSULTATS</t>
  </si>
  <si>
    <t>Je montre de l'intérêt et de l'engagement pour ma mission auprès des enfants</t>
  </si>
  <si>
    <t>J'effectue mon travail avec un souci constant de qualité et de sécurité</t>
  </si>
  <si>
    <t>J'assume la responsabilité de mon propre travail</t>
  </si>
  <si>
    <t>Je réponds positivement aux sollicitations des collègues et familles</t>
  </si>
  <si>
    <t>Je développe spontanément mon efficience dans les soins et l'animation</t>
  </si>
  <si>
    <t>Je surmonte les obstacles et reste déterminé(e) face aux difficultés</t>
  </si>
  <si>
    <t>Je suggère des pistes pour améliorer la qualité de l'accueil</t>
  </si>
  <si>
    <t>J'agis par moi-même sans supervision continue, de façon autonome</t>
  </si>
  <si>
    <t>Je prends des initiatives pertinentes pour améliorer le fonctionnement de la crèche</t>
  </si>
  <si>
    <t>J'interviens rapidement et de façon autonome en situation de crise</t>
  </si>
  <si>
    <t>Je relève des défis et vais au-delà des exigences minimales de mon poste</t>
  </si>
  <si>
    <t>Je parviens systématiquement à d'excellents résultats dans ma mission</t>
  </si>
  <si>
    <t>J'encourage la remise en question constructive et la prise d'initiatives</t>
  </si>
  <si>
    <t>J'optimise le fonctionnement de la crèche par l'innovation et l'expérimentation</t>
  </si>
  <si>
    <t>16.  GÉRER SES ÉMOTIONS</t>
  </si>
  <si>
    <t>Je prends le recul nécessaire en situation délicate (pleurs, agressivité d'un parent)</t>
  </si>
  <si>
    <t>Je réagis après avoir pris le temps de réfléchir plutôt que dans l'impulsion</t>
  </si>
  <si>
    <t>Je garde mon calme même face à un enfant en grande détresse</t>
  </si>
  <si>
    <t>Je mets des limites en me montrant ferme, calme et respectueux/se</t>
  </si>
  <si>
    <t>Je dédramatise et relativise les situations difficiles du quotidien</t>
  </si>
  <si>
    <t>Je passe le relais à un collègue au moment opportun quand nécessaire</t>
  </si>
  <si>
    <t>Je conserve une attitude positive et rassurante sous pression</t>
  </si>
  <si>
    <t>Je reconnais et admets mes propres émotions sans les projeter sur les enfants</t>
  </si>
  <si>
    <t>Je reste concentré(e) sur ma mission même en situation émotionnellement intense</t>
  </si>
  <si>
    <t>Je réagis de manière appropriée à la critique et aux feed-backs</t>
  </si>
  <si>
    <t>J'exprime mes émotions de manière judicieuse et professionnelle</t>
  </si>
  <si>
    <t>Je protège les enfants et les collègues de mes propres émotions</t>
  </si>
  <si>
    <t>Je développe des stratégies d'équipe pour gérer les situations émotionnelles</t>
  </si>
  <si>
    <t>DOMAINE : INTERAGIR  —  Compétences 17–24</t>
  </si>
  <si>
    <t>17.  COMMUNIQUER</t>
  </si>
  <si>
    <t>Je transmets des consignes et informations claires aux collègues et familles</t>
  </si>
  <si>
    <t>Je parle clairement, de manière audible et adaptée à l'enfant ou à l'adulte</t>
  </si>
  <si>
    <t>Je laisse l'autre (parent, collègue) s'exprimer sans l'interrompre</t>
  </si>
  <si>
    <t>Je dialogue malgré les différences culturelles ou les divergences d'opinion</t>
  </si>
  <si>
    <t>Je reformule et synthétise le message d'un parent pour m'assurer de le comprendre</t>
  </si>
  <si>
    <t>Je vais à l'essentiel et structure mon message de manière cohérente</t>
  </si>
  <si>
    <t>Je dis les choses avec tact et diplomatie dans les transmissions difficiles</t>
  </si>
  <si>
    <t>Je pose des questions ouvertes pour mieux comprendre une situation familiale</t>
  </si>
  <si>
    <t>J'adapte mon langage (verbal et non-verbal) à mon interlocuteur</t>
  </si>
  <si>
    <t>Je transmets des messages difficiles (problème de développement, incident) avec clarté</t>
  </si>
  <si>
    <t>Je vulgarise l'information médicale ou réglementaire pour les familles</t>
  </si>
  <si>
    <t>Je fais connaître des enjeux complexes avec clarté à tout type de public</t>
  </si>
  <si>
    <t>J'utilise les techniques de communication adaptées à chaque situation</t>
  </si>
  <si>
    <t>Je réagis constructivement aux signaux non-verbaux des enfants et des parents</t>
  </si>
  <si>
    <t>18.  S'AFFIRMER (ASSERTIVITÉ)</t>
  </si>
  <si>
    <t>Je défends mes arguments professionnels en restant calme et respectueux/se</t>
  </si>
  <si>
    <t>Je témoigne du respect à mon interlocuteur quel que soit son comportement</t>
  </si>
  <si>
    <t>Je tiens compte de mes propres limites et les communique si nécessaire</t>
  </si>
  <si>
    <t>Je parle en 'je' de mon point de vue et de mes observations</t>
  </si>
  <si>
    <t>Je défends mon point de vue sur les pratiques éducatives face aux familles</t>
  </si>
  <si>
    <t>Je recadre mon interlocuteur face à une attitude inadéquate</t>
  </si>
  <si>
    <t>Je demande du respect pour ma personne et mon travail professionnel</t>
  </si>
  <si>
    <t>Je réagis constructivement face à une critique positive ou négative</t>
  </si>
  <si>
    <t>Je fais des remarques constructives à mes collègues sur leurs pratiques</t>
  </si>
  <si>
    <t>Je recadre une situation avec fermeté et bienveillance</t>
  </si>
  <si>
    <t>Je suis capable de dire non face à des demandes inadéquates ou excessives</t>
  </si>
  <si>
    <t>Je garde mon calme face à un parent agressif ou peu respectueux</t>
  </si>
  <si>
    <t>J'affronte les tentatives de manipulation ou d'intimidation</t>
  </si>
  <si>
    <t>19.  SAVOIR ÉCOUTER / EMPATHIE</t>
  </si>
  <si>
    <t>Je prends le temps d'accueillir les parents et leur enfant avec bienveillance</t>
  </si>
  <si>
    <t>Je fais preuve de courtoisie, de politesse et de chaleur dans mes échanges</t>
  </si>
  <si>
    <t>Je mets les parents à l'aise en leur témoignant du respect</t>
  </si>
  <si>
    <t>Je laisse le parent exposer ses inquiétudes sans l'interrompre</t>
  </si>
  <si>
    <t>Je laisse aux parents l'occasion d'exprimer leurs réticences et leurs doutes</t>
  </si>
  <si>
    <t>Je montre de l'empathie face à une famille en difficulté</t>
  </si>
  <si>
    <t>Je reformule la demande d'un parent pour m'assurer de bien le comprendre</t>
  </si>
  <si>
    <t>Je fais abstraction de mes préjugés pour accueillir la réalité de l'autre</t>
  </si>
  <si>
    <t>Je détecte les réticences non exprimées et réagis avec tact</t>
  </si>
  <si>
    <t>Je pose des questions ouvertes même dans des circonstances difficiles</t>
  </si>
  <si>
    <t>Je suis capable de mettre des mots sur les émotions non exprimées d'un parent</t>
  </si>
  <si>
    <t>J'évite les pièges du jugement, de l'interprétation et de l'influence</t>
  </si>
  <si>
    <t>Je décode les signaux non-verbaux de l'enfant et réagis en conséquence</t>
  </si>
  <si>
    <t>20.  COOPÉRER</t>
  </si>
  <si>
    <t>J'apporte mon aide à un collègue en cas de besoin</t>
  </si>
  <si>
    <t>Je partage les informations sur les enfants et le matériel pédagogique</t>
  </si>
  <si>
    <t>Je participe activement aux réunions d'équipe et aux supervisions</t>
  </si>
  <si>
    <t>Je me montre respectueux/se et courtois(e) avec tous mes collègues</t>
  </si>
  <si>
    <t>Je tiens compte des idées de mes collègues pour prendre des décisions communes</t>
  </si>
  <si>
    <t>Je reconnais les bons résultats et la contribution des collègues</t>
  </si>
  <si>
    <t>Je suis capable de trouver des solutions et des décisions en équipe</t>
  </si>
  <si>
    <t>Je fais la promotion des objectifs communs de la crèche</t>
  </si>
  <si>
    <t>J'identifie les collègues compétents pour les intégrer dans des projets</t>
  </si>
  <si>
    <t>Je transmets les informations pertinentes aux personnes concernées</t>
  </si>
  <si>
    <t>Je partage mon expertise avec les collègues moins expérimentés</t>
  </si>
  <si>
    <t>J'encourage les autres à partager leurs expériences et meilleures pratiques</t>
  </si>
  <si>
    <t>J'amène des personnes de profils/cultures différentes à travailler ensemble</t>
  </si>
  <si>
    <t>Je construis une culture de coopération durable au sein de la crèche</t>
  </si>
  <si>
    <t>21.  CONSTRUIRE UN RÉSEAU</t>
  </si>
  <si>
    <t>J'identifie les personnes ressources pertinentes pour la crèche (PMS, pédiatre, ONE)</t>
  </si>
  <si>
    <t>J'échange des informations pertinentes avec les membres du réseau</t>
  </si>
  <si>
    <t>Je partage les informations utiles en interne et en externe</t>
  </si>
  <si>
    <t>Je favorise les contacts directs et entretiens des relations cordiales avec les partenaires</t>
  </si>
  <si>
    <t>Je développe des contacts clés avec des intervenants du secteur petite enfance</t>
  </si>
  <si>
    <t>Je participe à des réunions sectorielles et des formations pour élargir mon réseau</t>
  </si>
  <si>
    <t>Je fais profiter la crèche de mon réseau de manière proactive</t>
  </si>
  <si>
    <t>Je donne un feed-back aux personnes ressources sur l'aide apportée</t>
  </si>
  <si>
    <t>J'utilise mon réseau pour atteindre les objectifs de la crèche</t>
  </si>
  <si>
    <t>Je pilote un réseau, j'en suis le moteur dans le secteur petite enfance</t>
  </si>
  <si>
    <t>Je renforce la coopération en apportant mon expertise aux membres du réseau</t>
  </si>
  <si>
    <t>Je noue des contacts stratégiques pour le développement de la crèche/ASBL</t>
  </si>
  <si>
    <t>22.  CONVAINCRE</t>
  </si>
  <si>
    <t>Je cherche et structure l'information disponible pour argumenter (études, ONE, expérience)</t>
  </si>
  <si>
    <t>Je sélectionne l'information utile à la défense du projet pédagogique</t>
  </si>
  <si>
    <t>Je donne un avis professionnel fondé sur mon expérience et mes connaissances</t>
  </si>
  <si>
    <t>J'argumente sur base des informations disponibles (réglementations, observations)</t>
  </si>
  <si>
    <t>J'utilise des exemples concrets du terrain pour faire valoir mon point de vue</t>
  </si>
  <si>
    <t>Je démontre les avantages d'une approche pédagogique pour l'enfant</t>
  </si>
  <si>
    <t>J'adapte mes arguments au public à convaincre (parents, élus, ONE)</t>
  </si>
  <si>
    <t>J'expose les risques liés à un refus d'une mesure pour la sécurité de l'enfant</t>
  </si>
  <si>
    <t>J'anticipe les réticences et les réfute par l'argumentation bienveillante</t>
  </si>
  <si>
    <t>J'influence la discussion pour parvenir à l'adoption du projet pédagogique</t>
  </si>
  <si>
    <t>Malgré les oppositions initiales, j'amène les interlocuteurs à partager nos objectifs</t>
  </si>
  <si>
    <t>J'utilise les techniques de communication et de conviction adaptées</t>
  </si>
  <si>
    <t>23.  NÉGOCIER</t>
  </si>
  <si>
    <t>Je détermine au préalable l'objectif à atteindre dans une négociation</t>
  </si>
  <si>
    <t>Je communique des informations synthétiques et pertinentes</t>
  </si>
  <si>
    <t>Je situe le contexte de la négociation (contraintes ONE, budget, besoins)</t>
  </si>
  <si>
    <t>Je parviens à un accord dans le cadre d'une négociation simple</t>
  </si>
  <si>
    <t>J'identifie ma marge de manœuvre et m'y conforme (subventions, quotas)</t>
  </si>
  <si>
    <t>J'identifie les intérêts, enjeux et priorités des parties</t>
  </si>
  <si>
    <t>J'identifie les zones d'accord possible dans une négociation avec une famille</t>
  </si>
  <si>
    <t>J'adapte mon argumentation en fonction de l'évolution de la négociation</t>
  </si>
  <si>
    <t>Je concilie les intérêts de l'enfant, de la famille et de la crèche</t>
  </si>
  <si>
    <t>J'envisage des solutions alternatives répondant aux intérêts de chacun</t>
  </si>
  <si>
    <t>J'évalue les conséquences et l'impact des accords conclus</t>
  </si>
  <si>
    <t>Je conclus des accords correspondant aux objectifs malgré les résistances</t>
  </si>
  <si>
    <t>Je parviens à conclure des accords même en situation de tension ou de crise</t>
  </si>
  <si>
    <t>24.  ACCOMPAGNER / COACHER</t>
  </si>
  <si>
    <t>Je communique des informations claires et complètes aux nouvelles recrues/stagiaires</t>
  </si>
  <si>
    <t>J'accorde une attention particulière aux nouveaux collaborateurs (intégration)</t>
  </si>
  <si>
    <t>Je me rends disponible pour soutenir les membres de l'équipe</t>
  </si>
  <si>
    <t>Je souligne les fonctionnements positifs et les réussites de mes collègues</t>
  </si>
  <si>
    <t>Je donne des feed-backs constructifs régulièrement</t>
  </si>
  <si>
    <t>Je recherche les facteurs qui motivent chaque membre de l'équipe</t>
  </si>
  <si>
    <t>J'établis avec le collaborateur un plan de développement personnalisé</t>
  </si>
  <si>
    <t>Je délègue en tenant compte des capacités et des plans de carrière</t>
  </si>
  <si>
    <t>Je transfère mes connaissances et savoir-faire pour soutenir l'apprentissage</t>
  </si>
  <si>
    <t>J'exprime un feed-back positif ou négatif de manière judicieuse et régulière</t>
  </si>
  <si>
    <t>Je suscite l'expression des besoins de développement et donne les moyens d'y répondre</t>
  </si>
  <si>
    <t>Je stimule la communication et la collaboration au sein de l'équipe</t>
  </si>
  <si>
    <t>Je stimule l'autoapprentissage et l'autonomie de chaque collaborateur</t>
  </si>
  <si>
    <t>Je donne aux collaborateurs les moyens de relever des défis et de se dépasser</t>
  </si>
  <si>
    <t>Je construis une culture d'apprentissage continu au sein de la crèche</t>
  </si>
  <si>
    <t>Budget (€)</t>
  </si>
  <si>
    <t>K1-K2-K3</t>
  </si>
  <si>
    <t>K1-K2-K3-K4</t>
  </si>
  <si>
    <t>K1-K2</t>
  </si>
  <si>
    <t>Cuisinière</t>
  </si>
  <si>
    <t>K1-K3</t>
  </si>
  <si>
    <t>Je remets en question ma manière de travailler avec les enfants</t>
  </si>
  <si>
    <t>TOTAL BUDGET ANNUEL FORMATION</t>
  </si>
  <si>
    <t>📖 Lexique</t>
  </si>
  <si>
    <t>👥 Matrice Profils</t>
  </si>
  <si>
    <t>📋 Dictionnaire Complet</t>
  </si>
  <si>
    <t>📊 Grille Évaluation</t>
  </si>
  <si>
    <t>📚 Plan de Formation</t>
  </si>
  <si>
    <t>⚡ Accès rapide aux onglets — cliquez sur un bouton ci-dessus</t>
  </si>
  <si>
    <t>🏠</t>
  </si>
  <si>
    <t>PLAN DE FORMATION 2026 — Catalogue ONE 2025-2026 × Dictionnaire Compétences</t>
  </si>
  <si>
    <t>#</t>
  </si>
  <si>
    <t>Axe ONE</t>
  </si>
  <si>
    <t>Thème ONE</t>
  </si>
  <si>
    <t>Formation (intitulé catalogue ONE)</t>
  </si>
  <si>
    <t>Profils ONE</t>
  </si>
  <si>
    <t>Compétences visées</t>
  </si>
  <si>
    <t>Niveau cible</t>
  </si>
  <si>
    <t>Durée</t>
  </si>
  <si>
    <t>Timing</t>
  </si>
  <si>
    <t>Kirkpatrick</t>
  </si>
  <si>
    <t>Axe 9</t>
  </si>
  <si>
    <t>Secourisme</t>
  </si>
  <si>
    <t>Secourisme en milieu professionnel de l'enfance (18h)</t>
  </si>
  <si>
    <t>A (toute l'équipe)</t>
  </si>
  <si>
    <t>18h</t>
  </si>
  <si>
    <t>Axe 13</t>
  </si>
  <si>
    <t>Identité prof.</t>
  </si>
  <si>
    <t>Gérer le stress professionnel et retrouver un équilibre</t>
  </si>
  <si>
    <t>A · C</t>
  </si>
  <si>
    <t>C16 · C1 · C3</t>
  </si>
  <si>
    <t>1j</t>
  </si>
  <si>
    <t>Axe 7</t>
  </si>
  <si>
    <t>Observation</t>
  </si>
  <si>
    <t>Pratiquons l'observation !</t>
  </si>
  <si>
    <t>A</t>
  </si>
  <si>
    <t>C1 · C2 · C15</t>
  </si>
  <si>
    <t>Axe 1</t>
  </si>
  <si>
    <t>Développement</t>
  </si>
  <si>
    <t>La sécurité affective de l'enfant</t>
  </si>
  <si>
    <t>Axe 11</t>
  </si>
  <si>
    <t>Dynamique équipe</t>
  </si>
  <si>
    <t>Travailler en équipe, une complémentarité à vivre</t>
  </si>
  <si>
    <t>C20 · C11 · C17</t>
  </si>
  <si>
    <t>Axe 14</t>
  </si>
  <si>
    <t>Gestion inst.</t>
  </si>
  <si>
    <t>L'entretien individuel de fonctionnement</t>
  </si>
  <si>
    <t>C (Directrice)</t>
  </si>
  <si>
    <t>C10 · C24 · C7</t>
  </si>
  <si>
    <t>Axe 12</t>
  </si>
  <si>
    <t>Projet accueil</t>
  </si>
  <si>
    <t>Créer, faire vivre et évoluer le projet d'accueil</t>
  </si>
  <si>
    <t>C6 · C8 · C12</t>
  </si>
  <si>
    <t>Alimentation</t>
  </si>
  <si>
    <t>Chouette, on passe à table ! (alimentation 0-3 ans)</t>
  </si>
  <si>
    <t>A · Cuisinière</t>
  </si>
  <si>
    <t>C13 · C15</t>
  </si>
  <si>
    <t>Axe 10</t>
  </si>
  <si>
    <t>Familles</t>
  </si>
  <si>
    <t>La familiarisation : soigner les premiers liens avec chaque famille</t>
  </si>
  <si>
    <t>C17 · C19 · C23</t>
  </si>
  <si>
    <t>Axe 15</t>
  </si>
  <si>
    <t>Accomp. équipe</t>
  </si>
  <si>
    <t>Accompagnement d'équipe sur le terrain (bourse supervision ONE)</t>
  </si>
  <si>
    <t>C24 · C10 · C20</t>
  </si>
  <si>
    <t>variable</t>
  </si>
  <si>
    <t>Continu</t>
  </si>
  <si>
    <t>Total →</t>
  </si>
  <si>
    <t>COORDONNER</t>
  </si>
  <si>
    <t>Axe 9 — santé, sécurité, secourisme, alimentation</t>
  </si>
  <si>
    <t>Axe 10 — familles, communication, partenariat</t>
  </si>
  <si>
    <t>K1</t>
  </si>
  <si>
    <t>K2</t>
  </si>
  <si>
    <t>K3</t>
  </si>
  <si>
    <t>K4</t>
  </si>
  <si>
    <t>A = Puéricultrice / accueillant·e · C = Directrice / encadrement · F = Gestion administrative et financière · T = Technicienne de surface</t>
  </si>
  <si>
    <t>Catalogue ONE 2025-2026 · 1 345 jours de formation subventionnés · 15 axes · 2 j/an obligatoires · Bourse supervision 75% (max 75 €/h) · Carnet de bord professionnel obligatoire</t>
  </si>
  <si>
    <t>Écart</t>
  </si>
  <si>
    <t>Comp</t>
  </si>
  <si>
    <t>Puéricultrice</t>
  </si>
  <si>
    <t>Directrice</t>
  </si>
  <si>
    <t>Technicienne</t>
  </si>
  <si>
    <t>Formation ONE</t>
  </si>
  <si>
    <t>C1</t>
  </si>
  <si>
    <t>Pratiquons l'observation ! (Axe 7)</t>
  </si>
  <si>
    <t>C2</t>
  </si>
  <si>
    <t>C3</t>
  </si>
  <si>
    <t>Gérer le stress professionnel (Axe 13)</t>
  </si>
  <si>
    <t>C4</t>
  </si>
  <si>
    <t>Pratiques d'activités (Axe 4)</t>
  </si>
  <si>
    <t>C5</t>
  </si>
  <si>
    <t>Sécurité affective de l'enfant (Axe 1)</t>
  </si>
  <si>
    <t>C6</t>
  </si>
  <si>
    <t>Créer le projet d'accueil (Axe 12)</t>
  </si>
  <si>
    <t>C7</t>
  </si>
  <si>
    <t>Entretien individuel de fonctionnement (Axe 14)</t>
  </si>
  <si>
    <t>C8</t>
  </si>
  <si>
    <t>C9</t>
  </si>
  <si>
    <t>Travailler en équipe (Axe 11)</t>
  </si>
  <si>
    <t>C10</t>
  </si>
  <si>
    <t>C11</t>
  </si>
  <si>
    <t>C12</t>
  </si>
  <si>
    <t>C13</t>
  </si>
  <si>
    <t>Secourisme + Alimentation 0-3 (Axe 9)</t>
  </si>
  <si>
    <t>C14</t>
  </si>
  <si>
    <t>C15</t>
  </si>
  <si>
    <t>Chouette on passe à table ! (Axe 9)</t>
  </si>
  <si>
    <t>C16</t>
  </si>
  <si>
    <t>C17</t>
  </si>
  <si>
    <t>La familiarisation avec les familles (Axe 10)</t>
  </si>
  <si>
    <t>C18</t>
  </si>
  <si>
    <t>C19</t>
  </si>
  <si>
    <t>C20</t>
  </si>
  <si>
    <t>C21</t>
  </si>
  <si>
    <t>Accompagnement d'équipe (Axe 15)</t>
  </si>
  <si>
    <t>C22</t>
  </si>
  <si>
    <t>C23</t>
  </si>
  <si>
    <t>C24</t>
  </si>
  <si>
    <t>Index profil:</t>
  </si>
  <si>
    <t>Cible moyenne</t>
  </si>
  <si>
    <t>GLOBAL</t>
  </si>
  <si>
    <t>📍 MODE D'EMPLOI — 5 étapes pour utiliser cet outil GRH</t>
  </si>
  <si>
    <t>❶</t>
  </si>
  <si>
    <t>Comprendre le modèle</t>
  </si>
  <si>
    <t>Ouvre 📖 Lexique pour comprendre les 4 domaines (CONCEVOIR / COORDONNER / AGIR / INTERAGIR) et les 4 niveaux (Base → Spécialiste).</t>
  </si>
  <si>
    <t>❷</t>
  </si>
  <si>
    <t>Identifier les profils-cibles</t>
  </si>
  <si>
    <t>Va dans 👥 Matrice Profils : pour chaque profil (puéricultrice, directrice, cuisinière, technicienne) tu vois quelles compétences sont prioritaires.</t>
  </si>
  <si>
    <t>❸</t>
  </si>
  <si>
    <t>Consulter les compétences</t>
  </si>
  <si>
    <t>Le 📋 Dictionnaire décrit en détail les 24 compétences avec exemples de comportements observables en crèche pour chacun des 4 niveaux.</t>
  </si>
  <si>
    <t>❹</t>
  </si>
  <si>
    <t>Évaluer un collaborateur</t>
  </si>
  <si>
    <t>Dans 📊 Grille Évaluation : saisis nom + profil (liste déroulante en E3) + date, puis coche 'x' dans la colonne du niveau atteint pour chaque compétence. Score, cible et écart se calculent automatiquement.</t>
  </si>
  <si>
    <t>❺</t>
  </si>
  <si>
    <t>Planifier les formations</t>
  </si>
  <si>
    <t>Pour chaque écart négatif, la grille affiche la formation ONE recommandée. Reporte les besoins dans 📚 Plan de Formation et consulte le catalogue ONE 2025-2026 (Arrêté 03/04/2026).</t>
  </si>
  <si>
    <t>💡 BONNES PRATIQUES</t>
  </si>
  <si>
    <t>•</t>
  </si>
  <si>
    <t>Fréquence</t>
  </si>
  <si>
    <t>Évaluation annuelle minimale + bilan intermédiaire à 6 mois pour les nouveaux collaborateurs.</t>
  </si>
  <si>
    <t>Co-évaluation</t>
  </si>
  <si>
    <t>Demande au collaborateur de s'auto-évaluer en parallèle, puis confrontez les regards en entretien.</t>
  </si>
  <si>
    <t>📖 COMMENT LIRE CE DICTIONNAIRE</t>
  </si>
  <si>
    <t>🔥 Priorité formation 2026</t>
  </si>
  <si>
    <t>MOYENNE</t>
  </si>
  <si>
    <t>HAUTE</t>
  </si>
  <si>
    <t>FAIBLE</t>
  </si>
  <si>
    <t>Compétences C1 → C10</t>
  </si>
  <si>
    <t>Compétences C11 → C20</t>
  </si>
  <si>
    <t>Compétences C21 → C24</t>
  </si>
  <si>
    <t>Taux de couverture</t>
  </si>
  <si>
    <t>C13 · C14</t>
  </si>
  <si>
    <t>C5 · C19 · C16</t>
  </si>
  <si>
    <t>ÉDUC SENS · 24 compétences · indicateurs comportementaux observables</t>
  </si>
  <si>
    <t>ÉDUC SENS · 4 domaines · 4 niveaux de maîtrise</t>
  </si>
  <si>
    <t>ÉDUC SENS · 24 compétences × 4 profils ONE</t>
  </si>
  <si>
    <t>ÉDUC SENS · Directrice : Saida Koraibat</t>
  </si>
  <si>
    <t>ÉDUC SENS · Adapté du référentiel Columbus · 24 compétences · 4 domaines · 4 niveaux</t>
  </si>
  <si>
    <t>1 · Observer</t>
  </si>
  <si>
    <t>2 · Situer le niveau</t>
  </si>
  <si>
    <t>3 · S’appuyer sur les référentiels</t>
  </si>
  <si>
    <t>4 · Justifier l’évaluation</t>
  </si>
  <si>
    <t>Chaque cellule de la colonne D décrit un comportement directement observable auprès des enfants, des familles ou de l’équipe. Si ce comportement est constaté de façon régulière, le niveau correspondant peut être validé.</t>
  </si>
  <si>
    <t>BASE : agit avec accompagnement · INTERMÉDIAIRE : agit de façon autonome dans les situations courantes · AVANCÉ : prend des initiatives et gère des situations complexes · SPÉCIALISTE : maîtrise, innove et transmet à ses collègues. Chaque niveau inclut les acquis des niveaux précédents.</t>
  </si>
  <si>
    <t>Les indicateurs s’appuient notamment sur l’approche Pikler, la coéducation, le Code de qualité de l’ONE (Décret 2019), les profils de fonction ONE et le référentiel CIUMA-GRH, avec les apports de Watzlawick, Kirkpatrick et Stufflebeam.</t>
  </si>
  <si>
    <t>Pendant l’entretien, relevez 2 à 3 comportements précis réellement observés pour justifier le niveau attribué dans la 📊 Grille Évaluation. L’évaluation devient ainsi factuelle, cohérente et traçable.</t>
  </si>
  <si>
    <t>DICTIONNAIRE COMPLET DES COMPÉTENCES   PERSONNEL DE CRÈCHE (adapté Columbus)</t>
  </si>
  <si>
    <t>Réseau ONE, CPAS,  autres directrices, partenaires ASBL</t>
  </si>
  <si>
    <t>GRILLE D’ÉVALUATION DES COMPÉTENCES</t>
  </si>
  <si>
    <t>ÉDUC SENS · Une saisie simple par compétence · Résultats et besoins de formation automatiques</t>
  </si>
  <si>
    <t>Collaborateur·trice</t>
  </si>
  <si>
    <t>Profil</t>
  </si>
  <si>
    <t>Date</t>
  </si>
  <si>
    <t>Comment faire : choisissez un niveau dans la colonne jaune, puis notez un fait concret. Base = avec aide · Intermédiaire = autonome · Avancé = situations complexes · Spécialiste = maîtrise et transmission.</t>
  </si>
  <si>
    <t>Niveau observé</t>
  </si>
  <si>
    <t>Score</t>
  </si>
  <si>
    <t>Cible</t>
  </si>
  <si>
    <t>Observation factuelle</t>
  </si>
  <si>
    <t>Formation conseillée</t>
  </si>
  <si>
    <t>▶  CONCEVOIR</t>
  </si>
  <si>
    <t>▶  COORDONNER / GÉRER</t>
  </si>
  <si>
    <t>▶  AGIR</t>
  </si>
  <si>
    <t>▶  INTERAGIR</t>
  </si>
  <si>
    <t>S’autodévelopper</t>
  </si>
  <si>
    <t>S’adapter</t>
  </si>
  <si>
    <t>S’affirmer (assertivité)</t>
  </si>
  <si>
    <t>SYNTHÈSE RAPIDE</t>
  </si>
  <si>
    <t>Compétences évaluées</t>
  </si>
  <si>
    <t>Score moyen</t>
  </si>
  <si>
    <t>À développer</t>
  </si>
  <si>
    <t>Progression</t>
  </si>
  <si>
    <t>SYNTHÈSE PAR DOMAINE</t>
  </si>
  <si>
    <t>Statut</t>
  </si>
  <si>
    <t>COORDONNER / GÉRER</t>
  </si>
  <si>
    <t>LÉGENDE ET REPÈRES</t>
  </si>
  <si>
    <t>NIVEAUX D’ÉVALUATION KIRKPATRICK</t>
  </si>
  <si>
    <t>PROFILS ONE</t>
  </si>
  <si>
    <t>RÉFÉRENCES ONE</t>
  </si>
  <si>
    <t>CONTRÔLE DE COUVERTURE DES 24 COMPÉTENCES</t>
  </si>
  <si>
    <t>Domaines et axes associés</t>
  </si>
  <si>
    <t>Arrêté du 03/04/2026 · Programme Formation Continue 2026-2031 · Référence :Grille Espace-Temps</t>
  </si>
  <si>
    <t>Axes 1, 7, 13  réflexion, observation, identité professionnelle</t>
  </si>
  <si>
    <t>Axes 11, 12, 14, 15 équipe, projet d'accueil, gestion, supervision</t>
  </si>
  <si>
    <t>Satisfaction  réaction des participants en sortie de formation</t>
  </si>
  <si>
    <t>Apprentissage  connaissances/compétences acquises (éval pré/post)</t>
  </si>
  <si>
    <t>Transfert terrain  changement effectif des pratiques en crèche</t>
  </si>
  <si>
    <t>Résultats impact sur la qualité d'accueil, les enfants, les familles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</si>
</sst>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9" formatCode="0\ &quot;/ 24&quot;"/>
    <numFmt numFmtId="170" formatCode="0.0"/>
    <numFmt numFmtId="171" formatCode="#,##0\ &quot;€&quot;;[Red]\-#,##0\ &quot;€&quot;;&quot;-&quot;"/>
  </numFmts>
  <fonts count="90" x14ac:knownFonts="1">
    <font>
      <sz val="11"/>
      <color theme="1"/>
      <name val="Calibri"/>
      <family val="2"/>
      <charset val="1"/>
    </font>
    <font>
      <sz val="11"/>
      <color rgb="FF006B6B"/>
      <name val="Arial"/>
      <charset val="1"/>
    </font>
    <font>
      <b/>
      <sz val="10"/>
      <color rgb="FFFFFFFF"/>
      <name val="Arial"/>
      <charset val="1"/>
    </font>
    <font>
      <b/>
      <sz val="10"/>
      <color rgb="FF1565C0"/>
      <name val="Arial"/>
      <charset val="1"/>
    </font>
    <font>
      <sz val="9"/>
      <color rgb="FF333333"/>
      <name val="Arial"/>
      <charset val="1"/>
    </font>
    <font>
      <b/>
      <sz val="9"/>
      <color rgb="FF1565C0"/>
      <name val="Arial"/>
      <charset val="1"/>
    </font>
    <font>
      <sz val="9"/>
      <color rgb="FF555555"/>
      <name val="Arial"/>
      <charset val="1"/>
    </font>
    <font>
      <b/>
      <sz val="10"/>
      <color rgb="FF2E7D32"/>
      <name val="Arial"/>
      <charset val="1"/>
    </font>
    <font>
      <b/>
      <sz val="9"/>
      <color rgb="FF2E7D32"/>
      <name val="Arial"/>
      <charset val="1"/>
    </font>
    <font>
      <b/>
      <sz val="10"/>
      <color rgb="FFE65100"/>
      <name val="Arial"/>
      <charset val="1"/>
    </font>
    <font>
      <b/>
      <sz val="9"/>
      <color rgb="FFE65100"/>
      <name val="Arial"/>
      <charset val="1"/>
    </font>
    <font>
      <b/>
      <sz val="10"/>
      <color rgb="FF6A1B9A"/>
      <name val="Arial"/>
      <charset val="1"/>
    </font>
    <font>
      <b/>
      <sz val="9"/>
      <color rgb="FF6A1B9A"/>
      <name val="Arial"/>
      <charset val="1"/>
    </font>
    <font>
      <b/>
      <sz val="10"/>
      <color rgb="FF006B6B"/>
      <name val="Arial"/>
      <charset val="1"/>
    </font>
    <font>
      <sz val="10"/>
      <color rgb="FF333333"/>
      <name val="Arial"/>
      <charset val="1"/>
    </font>
    <font>
      <sz val="9"/>
      <color rgb="FF1A237E"/>
      <name val="Arial"/>
      <charset val="1"/>
    </font>
    <font>
      <sz val="9"/>
      <color rgb="FF1B5E20"/>
      <name val="Arial"/>
      <charset val="1"/>
    </font>
    <font>
      <sz val="9"/>
      <color rgb="FFBF360C"/>
      <name val="Arial"/>
      <charset val="1"/>
    </font>
    <font>
      <sz val="9"/>
      <color rgb="FF4A148C"/>
      <name val="Arial"/>
      <charset val="1"/>
    </font>
    <font>
      <b/>
      <sz val="12"/>
      <color rgb="FFFFFFFF"/>
      <name val="Arial"/>
      <charset val="1"/>
    </font>
    <font>
      <b/>
      <sz val="11"/>
      <color rgb="FF1565C0"/>
      <name val="Arial"/>
      <charset val="1"/>
    </font>
    <font>
      <i/>
      <sz val="10"/>
      <color rgb="FF333333"/>
      <name val="Arial"/>
      <charset val="1"/>
    </font>
    <font>
      <b/>
      <sz val="9"/>
      <color rgb="FFFFFFFF"/>
      <name val="Arial"/>
      <charset val="1"/>
    </font>
    <font>
      <sz val="10"/>
      <color rgb="FF222222"/>
      <name val="Arial"/>
      <charset val="1"/>
    </font>
    <font>
      <sz val="9"/>
      <color rgb="FF006B6B"/>
      <name val="Arial"/>
      <charset val="1"/>
    </font>
    <font>
      <b/>
      <sz val="11"/>
      <color rgb="FF2E7D32"/>
      <name val="Arial"/>
      <charset val="1"/>
    </font>
    <font>
      <b/>
      <sz val="11"/>
      <color rgb="FFE65100"/>
      <name val="Arial"/>
      <charset val="1"/>
    </font>
    <font>
      <b/>
      <sz val="11"/>
      <color rgb="FF6A1B9A"/>
      <name val="Arial"/>
      <charset val="1"/>
    </font>
    <font>
      <u/>
      <sz val="11"/>
      <color theme="10"/>
      <name val="Calibri"/>
      <family val="2"/>
      <charset val="1"/>
    </font>
    <font>
      <sz val="9"/>
      <color indexed="81"/>
      <name val="Tahoma"/>
    </font>
    <font>
      <b/>
      <sz val="9"/>
      <color indexed="81"/>
      <name val="Tahoma"/>
    </font>
    <font>
      <b/>
      <sz val="11"/>
      <color rgb="FFFFFFFF"/>
      <name val="Arial"/>
    </font>
    <font>
      <b/>
      <sz val="12"/>
      <color rgb="FFFFFFFF"/>
      <name val="Arial"/>
    </font>
    <font>
      <b/>
      <u/>
      <sz val="10"/>
      <color rgb="FFFFFFFF"/>
      <name val="Arial"/>
    </font>
    <font>
      <b/>
      <u/>
      <sz val="14"/>
      <color rgb="FF006B6B"/>
      <name val="Calibri"/>
      <family val="2"/>
      <charset val="1"/>
    </font>
    <font>
      <b/>
      <sz val="11"/>
      <color theme="1"/>
      <name val="Calibri"/>
      <family val="2"/>
      <charset val="1"/>
    </font>
    <font>
      <b/>
      <sz val="11"/>
      <color rgb="FFE65100"/>
      <name val="Calibri"/>
      <family val="2"/>
      <charset val="1"/>
    </font>
    <font>
      <b/>
      <sz val="11"/>
      <color rgb="FF1A237E"/>
      <name val="Calibri"/>
      <family val="2"/>
      <charset val="1"/>
    </font>
    <font>
      <b/>
      <sz val="11"/>
      <color rgb="FF1565C0"/>
      <name val="Calibri"/>
      <family val="2"/>
      <charset val="1"/>
    </font>
    <font>
      <b/>
      <sz val="11"/>
      <color rgb="FF2E7D32"/>
      <name val="Calibri"/>
      <family val="2"/>
      <charset val="1"/>
    </font>
    <font>
      <b/>
      <sz val="11"/>
      <color rgb="FF6A1B9A"/>
      <name val="Calibri"/>
      <family val="2"/>
      <charset val="1"/>
    </font>
    <font>
      <b/>
      <sz val="11"/>
      <color rgb="FFFFFFFF"/>
      <name val="Calibri"/>
      <family val="2"/>
      <charset val="1"/>
    </font>
    <font>
      <sz val="9"/>
      <color theme="1"/>
      <name val="Calibri"/>
      <family val="2"/>
      <charset val="1"/>
    </font>
    <font>
      <b/>
      <i/>
      <sz val="9"/>
      <color theme="1"/>
      <name val="Calibri"/>
      <family val="2"/>
      <charset val="1"/>
    </font>
    <font>
      <i/>
      <sz val="9"/>
      <color rgb="FF555555"/>
      <name val="Calibri"/>
      <family val="2"/>
      <charset val="1"/>
    </font>
    <font>
      <b/>
      <sz val="10"/>
      <color theme="1"/>
      <name val="Arial"/>
    </font>
    <font>
      <b/>
      <sz val="10"/>
      <color rgb="FFE65100"/>
      <name val="Arial"/>
    </font>
    <font>
      <sz val="10"/>
      <color theme="1"/>
      <name val="Arial"/>
    </font>
    <font>
      <b/>
      <sz val="10"/>
      <color rgb="FF1A237E"/>
      <name val="Arial"/>
    </font>
    <font>
      <b/>
      <sz val="10"/>
      <color rgb="FF1565C0"/>
      <name val="Arial"/>
    </font>
    <font>
      <b/>
      <sz val="10"/>
      <color rgb="FF2E7D32"/>
      <name val="Arial"/>
    </font>
    <font>
      <b/>
      <sz val="10"/>
      <color rgb="FF6A1B9A"/>
      <name val="Arial"/>
    </font>
    <font>
      <b/>
      <sz val="8"/>
      <color theme="1"/>
      <name val="Calibri"/>
      <family val="2"/>
      <charset val="1"/>
    </font>
    <font>
      <sz val="8"/>
      <color rgb="FF999999"/>
      <name val="Calibri"/>
      <family val="2"/>
      <charset val="1"/>
    </font>
    <font>
      <b/>
      <sz val="14"/>
      <color rgb="FF1565C0"/>
      <name val="Calibri"/>
      <family val="2"/>
      <charset val="1"/>
    </font>
    <font>
      <sz val="10"/>
      <color theme="1"/>
      <name val="Calibri"/>
      <family val="2"/>
      <charset val="1"/>
    </font>
    <font>
      <b/>
      <sz val="14"/>
      <color rgb="FF2E7D32"/>
      <name val="Calibri"/>
      <family val="2"/>
      <charset val="1"/>
    </font>
    <font>
      <b/>
      <sz val="14"/>
      <color rgb="FFE65100"/>
      <name val="Calibri"/>
      <family val="2"/>
      <charset val="1"/>
    </font>
    <font>
      <b/>
      <sz val="14"/>
      <color rgb="FF6A1B9A"/>
      <name val="Calibri"/>
      <family val="2"/>
      <charset val="1"/>
    </font>
    <font>
      <b/>
      <sz val="14"/>
      <color rgb="FF006B6B"/>
      <name val="Calibri"/>
      <family val="2"/>
      <charset val="1"/>
    </font>
    <font>
      <b/>
      <sz val="11"/>
      <color rgb="FF006B6B"/>
      <name val="Calibri"/>
      <family val="2"/>
      <charset val="1"/>
    </font>
    <font>
      <b/>
      <sz val="10"/>
      <color rgb="FFFFFFFF"/>
      <name val="Calibri"/>
      <family val="2"/>
      <charset val="1"/>
    </font>
    <font>
      <b/>
      <sz val="11"/>
      <color rgb="FFC62828"/>
      <name val="Calibri"/>
      <family val="2"/>
      <charset val="1"/>
    </font>
    <font>
      <b/>
      <sz val="11"/>
      <color rgb="FF757575"/>
      <name val="Calibri"/>
      <family val="2"/>
      <charset val="1"/>
    </font>
    <font>
      <b/>
      <i/>
      <sz val="9"/>
      <color rgb="FF375623"/>
      <name val="Arial"/>
    </font>
    <font>
      <b/>
      <sz val="18"/>
      <color rgb="FFFFFFFF"/>
      <name val="Arial"/>
    </font>
    <font>
      <i/>
      <sz val="10"/>
      <color rgb="FF666666"/>
      <name val="Arial"/>
    </font>
    <font>
      <b/>
      <sz val="11"/>
      <color rgb="FFFFFFFF"/>
      <name val="Arial"/>
      <family val="2"/>
    </font>
    <font>
      <b/>
      <sz val="14"/>
      <color rgb="FFFFFFFF"/>
      <name val="Arial"/>
      <family val="2"/>
    </font>
    <font>
      <b/>
      <sz val="10"/>
      <color rgb="FFFFFFFF"/>
      <name val="Arial"/>
      <family val="2"/>
    </font>
    <font>
      <b/>
      <i/>
      <sz val="10"/>
      <color rgb="FF333333"/>
      <name val="Arial"/>
      <family val="2"/>
    </font>
    <font>
      <b/>
      <sz val="9"/>
      <color rgb="FFFFFFFF"/>
      <name val="Arial"/>
      <family val="2"/>
    </font>
    <font>
      <sz val="9"/>
      <color rgb="FF1B5E20"/>
      <name val="Arial"/>
      <family val="2"/>
    </font>
    <font>
      <sz val="11"/>
      <color theme="1"/>
      <name val="Aptos"/>
      <family val="2"/>
    </font>
    <font>
      <b/>
      <sz val="11"/>
      <color rgb="FFFFFFFF"/>
      <name val="Aptos"/>
      <family val="2"/>
    </font>
    <font>
      <b/>
      <sz val="18"/>
      <color rgb="FFFFFFFF"/>
      <name val="Aptos"/>
      <family val="2"/>
    </font>
    <font>
      <i/>
      <sz val="10"/>
      <color rgb="FF666666"/>
      <name val="Aptos"/>
      <family val="2"/>
    </font>
    <font>
      <b/>
      <sz val="11"/>
      <color rgb="FF17365D"/>
      <name val="Aptos"/>
      <family val="2"/>
    </font>
    <font>
      <i/>
      <sz val="11"/>
      <color rgb="FF375623"/>
      <name val="Aptos"/>
      <family val="2"/>
    </font>
    <font>
      <b/>
      <sz val="11"/>
      <color theme="1"/>
      <name val="Aptos"/>
      <family val="2"/>
    </font>
    <font>
      <b/>
      <sz val="18"/>
      <color rgb="FFFFFFFF"/>
      <name val="Arial"/>
      <family val="2"/>
    </font>
    <font>
      <i/>
      <sz val="11"/>
      <color rgb="FF666666"/>
      <name val="Arial"/>
      <family val="2"/>
    </font>
    <font>
      <i/>
      <sz val="9"/>
      <color rgb="FF1F4E78"/>
      <name val="Arial"/>
      <family val="2"/>
    </font>
    <font>
      <b/>
      <sz val="12"/>
      <color rgb="FFFFFFFF"/>
      <name val="Calibri"/>
      <family val="2"/>
      <charset val="1"/>
    </font>
    <font>
      <b/>
      <sz val="10"/>
      <color rgb="FF1A237E"/>
      <name val="Calibri"/>
      <family val="2"/>
    </font>
    <font>
      <b/>
      <sz val="10"/>
      <color rgb="FF375623"/>
      <name val="Calibri"/>
      <family val="2"/>
    </font>
    <font>
      <b/>
      <i/>
      <sz val="9"/>
      <color rgb="FF375623"/>
      <name val="Calibri"/>
      <family val="2"/>
    </font>
    <font>
      <b/>
      <sz val="11"/>
      <color rgb="FF375623"/>
      <name val="Calibri"/>
      <family val="2"/>
      <charset val="1"/>
    </font>
    <font>
      <b/>
      <sz val="11"/>
      <color rgb="FF17365D"/>
      <name val="Arial"/>
      <family val="2"/>
    </font>
    <font>
      <b/>
      <sz val="11"/>
      <color rgb="FF17365D"/>
      <name val="Calibri"/>
      <family val="2"/>
      <charset val="1"/>
    </font>
  </fonts>
  <fills count="35">
    <fill>
      <patternFill patternType="none"/>
    </fill>
    <fill>
      <patternFill patternType="gray125"/>
    </fill>
    <fill>
      <patternFill patternType="solid">
        <fgColor rgb="FFE0F2F2"/>
        <bgColor rgb="FFE3F2FD"/>
      </patternFill>
    </fill>
    <fill>
      <patternFill patternType="solid">
        <fgColor rgb="FF1A237E"/>
        <bgColor rgb="FF333399"/>
      </patternFill>
    </fill>
    <fill>
      <patternFill patternType="solid">
        <fgColor rgb="FFE3F2FD"/>
        <bgColor rgb="FFE0F2F2"/>
      </patternFill>
    </fill>
    <fill>
      <patternFill patternType="solid">
        <fgColor rgb="FFFFFFFF"/>
        <bgColor rgb="FFF5F5F5"/>
      </patternFill>
    </fill>
    <fill>
      <patternFill patternType="solid">
        <fgColor rgb="FFF5F5F5"/>
        <bgColor rgb="FFE8F5E9"/>
      </patternFill>
    </fill>
    <fill>
      <patternFill patternType="solid">
        <fgColor rgb="FFE8F5E9"/>
        <bgColor rgb="FFE0F2F2"/>
      </patternFill>
    </fill>
    <fill>
      <patternFill patternType="solid">
        <fgColor rgb="FFFFF3E0"/>
        <bgColor rgb="FFF5F5F5"/>
      </patternFill>
    </fill>
    <fill>
      <patternFill patternType="solid">
        <fgColor rgb="FFF3E5F5"/>
        <bgColor rgb="FFE8EAF6"/>
      </patternFill>
    </fill>
    <fill>
      <patternFill patternType="solid">
        <fgColor rgb="FF1565C0"/>
        <bgColor rgb="FF3366FF"/>
      </patternFill>
    </fill>
    <fill>
      <patternFill patternType="solid">
        <fgColor rgb="FF2E7D32"/>
        <bgColor rgb="FF1B5E20"/>
      </patternFill>
    </fill>
    <fill>
      <patternFill patternType="solid">
        <fgColor rgb="FFE65100"/>
        <bgColor rgb="FFBF360C"/>
      </patternFill>
    </fill>
    <fill>
      <patternFill patternType="solid">
        <fgColor rgb="FF6A1B9A"/>
        <bgColor rgb="FF4A148C"/>
      </patternFill>
    </fill>
    <fill>
      <patternFill patternType="solid">
        <fgColor rgb="FFE8F5E9"/>
        <bgColor indexed="64"/>
      </patternFill>
    </fill>
    <fill>
      <patternFill patternType="solid">
        <fgColor rgb="FF006B6B"/>
        <bgColor indexed="64"/>
      </patternFill>
    </fill>
    <fill>
      <patternFill patternType="solid">
        <fgColor rgb="FF1A237E"/>
        <bgColor indexed="64"/>
      </patternFill>
    </fill>
    <fill>
      <patternFill patternType="solid">
        <fgColor rgb="FFE0F2F2"/>
        <bgColor indexed="64"/>
      </patternFill>
    </fill>
    <fill>
      <patternFill patternType="solid">
        <fgColor rgb="FFFFF3E0"/>
        <bgColor indexed="64"/>
      </patternFill>
    </fill>
    <fill>
      <patternFill patternType="solid">
        <fgColor rgb="FFE3F2FD"/>
        <bgColor indexed="64"/>
      </patternFill>
    </fill>
    <fill>
      <patternFill patternType="solid">
        <fgColor rgb="FFF3E5F5"/>
        <bgColor indexed="64"/>
      </patternFill>
    </fill>
    <fill>
      <patternFill patternType="solid">
        <fgColor rgb="FFF5F5F5"/>
        <bgColor indexed="64"/>
      </patternFill>
    </fill>
    <fill>
      <patternFill patternType="solid">
        <fgColor rgb="FFE65100"/>
        <bgColor indexed="64"/>
      </patternFill>
    </fill>
    <fill>
      <patternFill patternType="solid">
        <fgColor rgb="FFEEEEEE"/>
        <bgColor indexed="64"/>
      </patternFill>
    </fill>
    <fill>
      <patternFill patternType="solid">
        <fgColor rgb="FFFFCDD2"/>
        <bgColor indexed="64"/>
      </patternFill>
    </fill>
    <fill>
      <patternFill patternType="solid">
        <fgColor rgb="FFE2F0D9"/>
        <bgColor indexed="64"/>
      </patternFill>
    </fill>
    <fill>
      <patternFill patternType="solid">
        <fgColor rgb="FFF2F2F2"/>
        <bgColor indexed="64"/>
      </patternFill>
    </fill>
    <fill>
      <patternFill patternType="solid">
        <fgColor rgb="FF17365D"/>
        <bgColor indexed="64"/>
      </patternFill>
    </fill>
    <fill>
      <patternFill patternType="solid">
        <fgColor rgb="FFDDEBF7"/>
        <bgColor indexed="64"/>
      </patternFill>
    </fill>
    <fill>
      <patternFill patternType="solid">
        <fgColor rgb="FFD9EAD3"/>
        <bgColor indexed="64"/>
      </patternFill>
    </fill>
    <fill>
      <patternFill patternType="solid">
        <fgColor rgb="FF0F6B6D"/>
        <bgColor indexed="64"/>
      </patternFill>
    </fill>
    <fill>
      <patternFill patternType="solid">
        <fgColor rgb="FFEAF3F3"/>
        <bgColor indexed="64"/>
      </patternFill>
    </fill>
    <fill>
      <patternFill patternType="solid">
        <fgColor rgb="FFFFF2CC"/>
        <bgColor indexed="64"/>
      </patternFill>
    </fill>
    <fill>
      <patternFill patternType="solid">
        <fgColor rgb="FFFFFFFF"/>
        <bgColor indexed="64"/>
      </patternFill>
    </fill>
    <fill>
      <patternFill patternType="solid">
        <fgColor rgb="FFF7F9FB"/>
        <bgColor indexed="64"/>
      </patternFill>
    </fill>
  </fills>
  <borders count="5">
    <border>
      <left/>
      <right/>
      <top/>
      <bottom/>
      <diagonal/>
    </border>
    <border>
      <left style="thin">
        <color rgb="FFBDBDBD"/>
      </left>
      <right/>
      <top style="thin">
        <color rgb="FFBDBDBD"/>
      </top>
      <bottom style="thin">
        <color rgb="FFBDBDBD"/>
      </bottom>
      <diagonal/>
    </border>
    <border>
      <left style="thin">
        <color rgb="FFBDBDBD"/>
      </left>
      <right style="thin">
        <color rgb="FFBDBDBD"/>
      </right>
      <top style="thin">
        <color rgb="FFBDBDBD"/>
      </top>
      <bottom style="thin">
        <color rgb="FFBDBDBD"/>
      </bottom>
      <diagonal/>
    </border>
    <border>
      <left style="thin">
        <color rgb="FFA6A6A6"/>
      </left>
      <right style="thin">
        <color rgb="FFA6A6A6"/>
      </right>
      <top style="thin">
        <color rgb="FFA6A6A6"/>
      </top>
      <bottom style="thin">
        <color rgb="FFA6A6A6"/>
      </bottom>
      <diagonal/>
    </border>
    <border>
      <left style="thin">
        <color rgb="FFB7C9D6"/>
      </left>
      <right style="thin">
        <color rgb="FFB7C9D6"/>
      </right>
      <top style="thin">
        <color rgb="FFB7C9D6"/>
      </top>
      <bottom style="thin">
        <color rgb="FFB7C9D6"/>
      </bottom>
      <diagonal/>
    </border>
  </borders>
  <cellStyleXfs count="2">
    <xf numFmtId="0" fontId="0" fillId="0" borderId="0"/>
    <xf numFmtId="0" fontId="28" fillId="0" borderId="0" applyNumberFormat="0" applyFill="0" applyBorder="0" applyAlignment="0" applyProtection="0"/>
  </cellStyleXfs>
  <cellXfs count="165">
    <xf numFmtId="0" fontId="0" fillId="0" borderId="0" xfId="0"/>
    <xf numFmtId="0" fontId="2" fillId="3" borderId="2"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4" fillId="5" borderId="2"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7" fillId="7" borderId="2" xfId="0" applyFont="1" applyFill="1" applyBorder="1" applyAlignment="1">
      <alignment horizontal="left" vertical="center" wrapText="1"/>
    </xf>
    <xf numFmtId="0" fontId="8" fillId="7" borderId="2" xfId="0" applyFont="1" applyFill="1" applyBorder="1" applyAlignment="1">
      <alignment horizontal="center" vertical="center" wrapText="1"/>
    </xf>
    <xf numFmtId="0" fontId="9" fillId="8" borderId="2" xfId="0" applyFont="1" applyFill="1" applyBorder="1" applyAlignment="1">
      <alignment horizontal="left" vertical="center" wrapText="1"/>
    </xf>
    <xf numFmtId="0" fontId="10" fillId="8" borderId="2" xfId="0" applyFont="1" applyFill="1" applyBorder="1" applyAlignment="1">
      <alignment horizontal="center" vertical="center" wrapText="1"/>
    </xf>
    <xf numFmtId="0" fontId="11" fillId="9" borderId="2" xfId="0" applyFont="1" applyFill="1" applyBorder="1" applyAlignment="1">
      <alignment horizontal="left" vertical="center" wrapText="1"/>
    </xf>
    <xf numFmtId="0" fontId="12" fillId="9" borderId="2" xfId="0" applyFont="1" applyFill="1" applyBorder="1" applyAlignment="1">
      <alignment horizontal="center" vertical="center" wrapText="1"/>
    </xf>
    <xf numFmtId="0" fontId="13" fillId="2" borderId="2" xfId="0" applyFont="1" applyFill="1" applyBorder="1" applyAlignment="1">
      <alignment horizontal="left" vertical="center" wrapText="1"/>
    </xf>
    <xf numFmtId="0" fontId="14" fillId="5" borderId="2" xfId="0" applyFont="1" applyFill="1" applyBorder="1" applyAlignment="1">
      <alignment horizontal="left" vertical="center" wrapText="1"/>
    </xf>
    <xf numFmtId="0" fontId="2" fillId="10" borderId="2"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15" fillId="4" borderId="2" xfId="0" applyFont="1" applyFill="1" applyBorder="1" applyAlignment="1">
      <alignment horizontal="left" vertical="center" wrapText="1"/>
    </xf>
    <xf numFmtId="0" fontId="16" fillId="7" borderId="2" xfId="0" applyFont="1" applyFill="1" applyBorder="1" applyAlignment="1">
      <alignment horizontal="left" vertical="center" wrapText="1"/>
    </xf>
    <xf numFmtId="0" fontId="17" fillId="8" borderId="2" xfId="0" applyFont="1" applyFill="1" applyBorder="1" applyAlignment="1">
      <alignment horizontal="left" vertical="center" wrapText="1"/>
    </xf>
    <xf numFmtId="0" fontId="18" fillId="9" borderId="2" xfId="0" applyFont="1" applyFill="1" applyBorder="1" applyAlignment="1">
      <alignment horizontal="left" vertical="center" wrapText="1"/>
    </xf>
    <xf numFmtId="0" fontId="7" fillId="7" borderId="2"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11" fillId="9" borderId="2" xfId="0" applyFont="1" applyFill="1" applyBorder="1" applyAlignment="1">
      <alignment horizontal="center" vertical="center" wrapText="1"/>
    </xf>
    <xf numFmtId="0" fontId="5" fillId="4" borderId="2" xfId="0" applyFont="1" applyFill="1" applyBorder="1" applyAlignment="1">
      <alignment horizontal="left" vertical="center" wrapText="1"/>
    </xf>
    <xf numFmtId="0" fontId="22" fillId="3" borderId="2" xfId="0" applyFont="1" applyFill="1" applyBorder="1" applyAlignment="1">
      <alignment horizontal="center" vertical="center" wrapText="1"/>
    </xf>
    <xf numFmtId="0" fontId="22" fillId="3" borderId="2" xfId="0" applyFont="1" applyFill="1" applyBorder="1" applyAlignment="1">
      <alignment horizontal="left" vertical="center" wrapText="1"/>
    </xf>
    <xf numFmtId="0" fontId="6" fillId="4" borderId="2" xfId="0" applyFont="1" applyFill="1" applyBorder="1" applyAlignment="1">
      <alignment horizontal="center" vertical="center" wrapText="1"/>
    </xf>
    <xf numFmtId="0" fontId="23" fillId="5" borderId="2" xfId="0" applyFont="1" applyFill="1" applyBorder="1" applyAlignment="1">
      <alignment horizontal="left" vertical="center" wrapText="1"/>
    </xf>
    <xf numFmtId="0" fontId="6" fillId="6" borderId="2" xfId="0" applyFont="1" applyFill="1" applyBorder="1" applyAlignment="1">
      <alignment horizontal="left" vertical="center" wrapText="1"/>
    </xf>
    <xf numFmtId="0" fontId="24" fillId="2"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8" fillId="7" borderId="2" xfId="0" applyFont="1" applyFill="1" applyBorder="1" applyAlignment="1">
      <alignment horizontal="left" vertical="center" wrapText="1"/>
    </xf>
    <xf numFmtId="0" fontId="10" fillId="8" borderId="2" xfId="0" applyFont="1" applyFill="1" applyBorder="1" applyAlignment="1">
      <alignment horizontal="left" vertical="center" wrapText="1"/>
    </xf>
    <xf numFmtId="0" fontId="12" fillId="9" borderId="2" xfId="0" applyFont="1" applyFill="1" applyBorder="1" applyAlignment="1">
      <alignment horizontal="left" vertical="center" wrapText="1"/>
    </xf>
    <xf numFmtId="0" fontId="1" fillId="2" borderId="0" xfId="0" applyFont="1" applyFill="1" applyAlignment="1">
      <alignment horizontal="center" vertical="center" wrapText="1"/>
    </xf>
    <xf numFmtId="0" fontId="33" fillId="16" borderId="0" xfId="1" applyFont="1" applyFill="1" applyBorder="1" applyAlignment="1">
      <alignment horizontal="center" vertical="center" wrapText="1"/>
    </xf>
    <xf numFmtId="0" fontId="0" fillId="0" borderId="0" xfId="0" applyAlignment="1">
      <alignment wrapText="1"/>
    </xf>
    <xf numFmtId="0" fontId="34" fillId="0" borderId="0" xfId="1" applyFont="1" applyAlignment="1">
      <alignment horizontal="center"/>
    </xf>
    <xf numFmtId="0" fontId="35" fillId="0" borderId="0" xfId="0" applyFont="1" applyAlignment="1">
      <alignment horizontal="center" vertical="center" wrapText="1"/>
    </xf>
    <xf numFmtId="0" fontId="0" fillId="0" borderId="0" xfId="0" applyAlignment="1">
      <alignment vertical="center" wrapText="1"/>
    </xf>
    <xf numFmtId="0" fontId="52" fillId="23" borderId="0" xfId="0" applyFont="1" applyFill="1"/>
    <xf numFmtId="0" fontId="53" fillId="0" borderId="0" xfId="0" applyFont="1"/>
    <xf numFmtId="0" fontId="53" fillId="0" borderId="0" xfId="0" applyFont="1" applyAlignment="1">
      <alignment horizontal="center"/>
    </xf>
    <xf numFmtId="0" fontId="32" fillId="15" borderId="0" xfId="0" applyFont="1" applyFill="1" applyAlignment="1">
      <alignment vertical="center" wrapText="1"/>
    </xf>
    <xf numFmtId="0" fontId="54" fillId="19" borderId="0" xfId="0" applyFont="1" applyFill="1" applyAlignment="1">
      <alignment horizontal="center" vertical="center" wrapText="1"/>
    </xf>
    <xf numFmtId="0" fontId="38" fillId="19" borderId="0" xfId="0" applyFont="1" applyFill="1" applyAlignment="1">
      <alignment vertical="center" wrapText="1"/>
    </xf>
    <xf numFmtId="0" fontId="55" fillId="21" borderId="0" xfId="0" applyFont="1" applyFill="1" applyAlignment="1">
      <alignment vertical="center" wrapText="1"/>
    </xf>
    <xf numFmtId="0" fontId="56" fillId="14" borderId="0" xfId="0" applyFont="1" applyFill="1" applyAlignment="1">
      <alignment horizontal="center" vertical="center" wrapText="1"/>
    </xf>
    <xf numFmtId="0" fontId="39" fillId="14" borderId="0" xfId="0" applyFont="1" applyFill="1" applyAlignment="1">
      <alignment vertical="center" wrapText="1"/>
    </xf>
    <xf numFmtId="0" fontId="57" fillId="18" borderId="0" xfId="0" applyFont="1" applyFill="1" applyAlignment="1">
      <alignment horizontal="center" vertical="center" wrapText="1"/>
    </xf>
    <xf numFmtId="0" fontId="36" fillId="18" borderId="0" xfId="0" applyFont="1" applyFill="1" applyAlignment="1">
      <alignment vertical="center" wrapText="1"/>
    </xf>
    <xf numFmtId="0" fontId="58" fillId="20" borderId="0" xfId="0" applyFont="1" applyFill="1" applyAlignment="1">
      <alignment horizontal="center" vertical="center" wrapText="1"/>
    </xf>
    <xf numFmtId="0" fontId="40" fillId="20" borderId="0" xfId="0" applyFont="1" applyFill="1" applyAlignment="1">
      <alignment vertical="center" wrapText="1"/>
    </xf>
    <xf numFmtId="0" fontId="59" fillId="17" borderId="0" xfId="0" applyFont="1" applyFill="1" applyAlignment="1">
      <alignment horizontal="center" vertical="center" wrapText="1"/>
    </xf>
    <xf numFmtId="0" fontId="60" fillId="17" borderId="0" xfId="0" applyFont="1" applyFill="1" applyAlignment="1">
      <alignment vertical="center" wrapText="1"/>
    </xf>
    <xf numFmtId="0" fontId="31" fillId="16" borderId="0" xfId="0" applyFont="1" applyFill="1" applyAlignment="1">
      <alignment vertical="center" wrapText="1"/>
    </xf>
    <xf numFmtId="0" fontId="37" fillId="0" borderId="0" xfId="0" applyFont="1" applyAlignment="1">
      <alignment vertical="center" wrapText="1"/>
    </xf>
    <xf numFmtId="0" fontId="55" fillId="0" borderId="0" xfId="0" applyFont="1" applyAlignment="1">
      <alignment vertical="center" wrapText="1"/>
    </xf>
    <xf numFmtId="0" fontId="21" fillId="6" borderId="1" xfId="0" applyFont="1" applyFill="1" applyBorder="1" applyAlignment="1">
      <alignment horizontal="left" vertical="center" wrapText="1"/>
    </xf>
    <xf numFmtId="0" fontId="27" fillId="9" borderId="1" xfId="0" applyFont="1" applyFill="1" applyBorder="1" applyAlignment="1">
      <alignment horizontal="center" vertical="center" wrapText="1"/>
    </xf>
    <xf numFmtId="0" fontId="19" fillId="13" borderId="1" xfId="0" applyFont="1" applyFill="1" applyBorder="1" applyAlignment="1">
      <alignment horizontal="center" vertical="center" wrapText="1"/>
    </xf>
    <xf numFmtId="0" fontId="26" fillId="8" borderId="1" xfId="0" applyFont="1" applyFill="1" applyBorder="1" applyAlignment="1">
      <alignment horizontal="center" vertical="center" wrapText="1"/>
    </xf>
    <xf numFmtId="0" fontId="25" fillId="7" borderId="1"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19" fillId="10" borderId="1" xfId="0" applyFont="1" applyFill="1" applyBorder="1" applyAlignment="1">
      <alignment horizontal="center" vertical="center" wrapText="1"/>
    </xf>
    <xf numFmtId="0" fontId="34" fillId="0" borderId="0" xfId="1" applyFont="1" applyAlignment="1">
      <alignment horizontal="center" vertical="center"/>
    </xf>
    <xf numFmtId="0" fontId="64" fillId="25" borderId="0" xfId="0" applyFont="1" applyFill="1" applyAlignment="1">
      <alignment horizontal="center" vertical="center" wrapText="1"/>
    </xf>
    <xf numFmtId="0" fontId="65" fillId="27" borderId="0" xfId="0" applyFont="1" applyFill="1" applyAlignment="1">
      <alignment horizontal="center" vertical="center"/>
    </xf>
    <xf numFmtId="0" fontId="66" fillId="17" borderId="0" xfId="0" applyFont="1" applyFill="1" applyAlignment="1">
      <alignment horizontal="center" vertical="center"/>
    </xf>
    <xf numFmtId="0" fontId="61" fillId="22" borderId="0" xfId="0" applyFont="1" applyFill="1" applyAlignment="1">
      <alignment horizontal="center" vertical="center" wrapText="1"/>
    </xf>
    <xf numFmtId="0" fontId="36" fillId="18" borderId="0" xfId="0" applyFont="1" applyFill="1" applyAlignment="1">
      <alignment horizontal="center" vertical="center" wrapText="1"/>
    </xf>
    <xf numFmtId="0" fontId="62" fillId="24" borderId="0" xfId="0" applyFont="1" applyFill="1" applyAlignment="1">
      <alignment horizontal="center" vertical="center" wrapText="1"/>
    </xf>
    <xf numFmtId="0" fontId="63" fillId="21" borderId="0" xfId="0" applyFont="1" applyFill="1" applyAlignment="1">
      <alignment horizontal="center" vertical="center" wrapText="1"/>
    </xf>
    <xf numFmtId="0" fontId="69" fillId="30" borderId="3" xfId="0" applyFont="1" applyFill="1" applyBorder="1" applyAlignment="1">
      <alignment horizontal="left" vertical="center" wrapText="1"/>
    </xf>
    <xf numFmtId="0" fontId="70" fillId="31" borderId="3" xfId="0" applyFont="1" applyFill="1" applyBorder="1" applyAlignment="1">
      <alignment horizontal="left" vertical="center" wrapText="1"/>
    </xf>
    <xf numFmtId="0" fontId="68" fillId="27" borderId="3" xfId="0" applyFont="1" applyFill="1" applyBorder="1" applyAlignment="1">
      <alignment horizontal="left" vertical="center" wrapText="1"/>
    </xf>
    <xf numFmtId="0" fontId="68" fillId="27" borderId="0" xfId="0" applyFont="1" applyFill="1" applyAlignment="1">
      <alignment horizontal="center" vertical="center"/>
    </xf>
    <xf numFmtId="0" fontId="72" fillId="7" borderId="2" xfId="0" applyFont="1" applyFill="1" applyBorder="1" applyAlignment="1">
      <alignment horizontal="left" vertical="center" wrapText="1"/>
    </xf>
    <xf numFmtId="0" fontId="73" fillId="0" borderId="0" xfId="0" applyFont="1"/>
    <xf numFmtId="0" fontId="75" fillId="27" borderId="0" xfId="0" applyFont="1" applyFill="1" applyAlignment="1">
      <alignment vertical="center"/>
    </xf>
    <xf numFmtId="0" fontId="76" fillId="0" borderId="0" xfId="0" applyFont="1"/>
    <xf numFmtId="0" fontId="74" fillId="30" borderId="0" xfId="0" applyFont="1" applyFill="1" applyAlignment="1">
      <alignment vertical="center"/>
    </xf>
    <xf numFmtId="0" fontId="77" fillId="32" borderId="0" xfId="0" applyFont="1" applyFill="1" applyAlignment="1">
      <alignment vertical="center"/>
    </xf>
    <xf numFmtId="0" fontId="77" fillId="32" borderId="0" xfId="0" applyFont="1" applyFill="1" applyAlignment="1">
      <alignment vertical="center"/>
    </xf>
    <xf numFmtId="0" fontId="78" fillId="25" borderId="0" xfId="0" applyFont="1" applyFill="1" applyAlignment="1">
      <alignment wrapText="1"/>
    </xf>
    <xf numFmtId="0" fontId="74" fillId="30" borderId="0" xfId="0" applyFont="1" applyFill="1"/>
    <xf numFmtId="0" fontId="79" fillId="26" borderId="0" xfId="0" applyFont="1" applyFill="1" applyAlignment="1">
      <alignment vertical="center"/>
    </xf>
    <xf numFmtId="169" fontId="79" fillId="26" borderId="0" xfId="0" applyNumberFormat="1" applyFont="1" applyFill="1" applyAlignment="1">
      <alignment horizontal="center" vertical="center"/>
    </xf>
    <xf numFmtId="0" fontId="79" fillId="26" borderId="0" xfId="0" applyFont="1" applyFill="1" applyAlignment="1">
      <alignment horizontal="center" vertical="center"/>
    </xf>
    <xf numFmtId="170" fontId="79" fillId="26" borderId="0" xfId="0" applyNumberFormat="1" applyFont="1" applyFill="1" applyAlignment="1">
      <alignment horizontal="center" vertical="center"/>
    </xf>
    <xf numFmtId="1" fontId="79" fillId="26" borderId="0" xfId="0" applyNumberFormat="1" applyFont="1" applyFill="1" applyAlignment="1">
      <alignment horizontal="center" vertical="center"/>
    </xf>
    <xf numFmtId="9" fontId="79" fillId="26" borderId="0" xfId="0" applyNumberFormat="1" applyFont="1" applyFill="1" applyAlignment="1">
      <alignment horizontal="center" vertical="center"/>
    </xf>
    <xf numFmtId="0" fontId="74" fillId="27" borderId="4" xfId="0" applyFont="1" applyFill="1" applyBorder="1" applyAlignment="1">
      <alignment horizontal="center" vertical="center" wrapText="1"/>
    </xf>
    <xf numFmtId="0" fontId="74" fillId="30" borderId="4" xfId="0" applyFont="1" applyFill="1" applyBorder="1"/>
    <xf numFmtId="0" fontId="73" fillId="33" borderId="4" xfId="0" applyFont="1" applyFill="1" applyBorder="1" applyAlignment="1">
      <alignment vertical="center"/>
    </xf>
    <xf numFmtId="0" fontId="73" fillId="33" borderId="4" xfId="0" applyFont="1" applyFill="1" applyBorder="1" applyAlignment="1">
      <alignment vertical="center" wrapText="1"/>
    </xf>
    <xf numFmtId="0" fontId="79" fillId="32" borderId="4" xfId="0" applyFont="1" applyFill="1" applyBorder="1" applyAlignment="1">
      <alignment horizontal="center" vertical="center" wrapText="1"/>
    </xf>
    <xf numFmtId="1" fontId="73" fillId="28" borderId="4" xfId="0" applyNumberFormat="1" applyFont="1" applyFill="1" applyBorder="1" applyAlignment="1">
      <alignment horizontal="center" vertical="center" wrapText="1"/>
    </xf>
    <xf numFmtId="0" fontId="73" fillId="32" borderId="4" xfId="0" applyFont="1" applyFill="1" applyBorder="1" applyAlignment="1">
      <alignment vertical="center" wrapText="1"/>
    </xf>
    <xf numFmtId="0" fontId="73" fillId="34" borderId="4" xfId="0" applyFont="1" applyFill="1" applyBorder="1" applyAlignment="1">
      <alignment vertical="center" wrapText="1"/>
    </xf>
    <xf numFmtId="0" fontId="73" fillId="26" borderId="4" xfId="0" applyFont="1" applyFill="1" applyBorder="1" applyAlignment="1">
      <alignment vertical="center"/>
    </xf>
    <xf numFmtId="0" fontId="73" fillId="26" borderId="4" xfId="0" applyFont="1" applyFill="1" applyBorder="1" applyAlignment="1">
      <alignment vertical="center" wrapText="1"/>
    </xf>
    <xf numFmtId="0" fontId="74" fillId="27" borderId="4" xfId="0" applyFont="1" applyFill="1" applyBorder="1" applyAlignment="1">
      <alignment horizontal="center"/>
    </xf>
    <xf numFmtId="0" fontId="73" fillId="0" borderId="4" xfId="0" applyFont="1" applyBorder="1"/>
    <xf numFmtId="170" fontId="73" fillId="0" borderId="4" xfId="0" applyNumberFormat="1" applyFont="1" applyBorder="1" applyAlignment="1">
      <alignment horizontal="center"/>
    </xf>
    <xf numFmtId="0" fontId="79" fillId="0" borderId="4" xfId="0" applyFont="1" applyBorder="1"/>
    <xf numFmtId="0" fontId="74" fillId="30" borderId="4" xfId="0" applyFont="1" applyFill="1" applyBorder="1" applyAlignment="1">
      <alignment wrapText="1"/>
    </xf>
    <xf numFmtId="1" fontId="74" fillId="30" borderId="4" xfId="0" applyNumberFormat="1" applyFont="1" applyFill="1" applyBorder="1" applyAlignment="1">
      <alignment wrapText="1"/>
    </xf>
    <xf numFmtId="0" fontId="80" fillId="27" borderId="0" xfId="0" applyFont="1" applyFill="1" applyAlignment="1">
      <alignment horizontal="left" vertical="center"/>
    </xf>
    <xf numFmtId="0" fontId="81" fillId="17" borderId="0" xfId="0" applyFont="1" applyFill="1"/>
    <xf numFmtId="0" fontId="82" fillId="28" borderId="0" xfId="0" applyFont="1" applyFill="1" applyAlignment="1">
      <alignment wrapText="1"/>
    </xf>
    <xf numFmtId="0" fontId="37" fillId="28" borderId="0" xfId="0" applyFont="1" applyFill="1" applyAlignment="1">
      <alignment wrapText="1"/>
    </xf>
    <xf numFmtId="0" fontId="0" fillId="34" borderId="0" xfId="0" applyFill="1" applyAlignment="1">
      <alignment wrapText="1"/>
    </xf>
    <xf numFmtId="0" fontId="43" fillId="34" borderId="0" xfId="0" applyFont="1" applyFill="1" applyAlignment="1">
      <alignment horizontal="center" wrapText="1"/>
    </xf>
    <xf numFmtId="0" fontId="44" fillId="34" borderId="0" xfId="0" applyFont="1" applyFill="1" applyAlignment="1">
      <alignment wrapText="1"/>
    </xf>
    <xf numFmtId="0" fontId="85" fillId="25" borderId="0" xfId="0" applyFont="1" applyFill="1" applyAlignment="1">
      <alignment wrapText="1"/>
    </xf>
    <xf numFmtId="0" fontId="86" fillId="25" borderId="0" xfId="0" applyFont="1" applyFill="1" applyAlignment="1">
      <alignment wrapText="1"/>
    </xf>
    <xf numFmtId="0" fontId="87" fillId="25" borderId="0" xfId="0" applyFont="1" applyFill="1" applyAlignment="1">
      <alignment wrapText="1"/>
    </xf>
    <xf numFmtId="0" fontId="69" fillId="30" borderId="4" xfId="0" applyFont="1" applyFill="1" applyBorder="1" applyAlignment="1">
      <alignment horizontal="center" vertical="center" wrapText="1"/>
    </xf>
    <xf numFmtId="0" fontId="45" fillId="26" borderId="4" xfId="0" applyFont="1" applyFill="1" applyBorder="1" applyAlignment="1">
      <alignment horizontal="center" vertical="center" wrapText="1"/>
    </xf>
    <xf numFmtId="0" fontId="46" fillId="26" borderId="4" xfId="0" applyFont="1" applyFill="1" applyBorder="1" applyAlignment="1">
      <alignment horizontal="center" vertical="center" wrapText="1"/>
    </xf>
    <xf numFmtId="0" fontId="47" fillId="26" borderId="4" xfId="0" applyFont="1" applyFill="1" applyBorder="1" applyAlignment="1">
      <alignment horizontal="center" vertical="center" wrapText="1"/>
    </xf>
    <xf numFmtId="0" fontId="47" fillId="26" borderId="4" xfId="0" applyFont="1" applyFill="1" applyBorder="1" applyAlignment="1">
      <alignment vertical="center" wrapText="1"/>
    </xf>
    <xf numFmtId="17" fontId="47" fillId="26" borderId="4" xfId="0" applyNumberFormat="1" applyFont="1" applyFill="1" applyBorder="1" applyAlignment="1">
      <alignment horizontal="center" vertical="center" wrapText="1"/>
    </xf>
    <xf numFmtId="0" fontId="48" fillId="26" borderId="4" xfId="0" applyFont="1" applyFill="1" applyBorder="1" applyAlignment="1">
      <alignment horizontal="center" vertical="center" wrapText="1"/>
    </xf>
    <xf numFmtId="171" fontId="47" fillId="26" borderId="4" xfId="0" applyNumberFormat="1" applyFont="1" applyFill="1" applyBorder="1" applyAlignment="1">
      <alignment horizontal="center" vertical="center" wrapText="1"/>
    </xf>
    <xf numFmtId="0" fontId="45" fillId="33" borderId="4" xfId="0" applyFont="1" applyFill="1" applyBorder="1" applyAlignment="1">
      <alignment horizontal="center" vertical="center" wrapText="1"/>
    </xf>
    <xf numFmtId="0" fontId="49" fillId="33" borderId="4" xfId="0" applyFont="1" applyFill="1" applyBorder="1" applyAlignment="1">
      <alignment horizontal="center" vertical="center" wrapText="1"/>
    </xf>
    <xf numFmtId="0" fontId="47" fillId="33" borderId="4" xfId="0" applyFont="1" applyFill="1" applyBorder="1" applyAlignment="1">
      <alignment horizontal="center" vertical="center" wrapText="1"/>
    </xf>
    <xf numFmtId="0" fontId="47" fillId="33" borderId="4" xfId="0" applyFont="1" applyFill="1" applyBorder="1" applyAlignment="1">
      <alignment vertical="center" wrapText="1"/>
    </xf>
    <xf numFmtId="17" fontId="47" fillId="33" borderId="4" xfId="0" applyNumberFormat="1" applyFont="1" applyFill="1" applyBorder="1" applyAlignment="1">
      <alignment horizontal="center" vertical="center" wrapText="1"/>
    </xf>
    <xf numFmtId="0" fontId="48" fillId="33" borderId="4" xfId="0" applyFont="1" applyFill="1" applyBorder="1" applyAlignment="1">
      <alignment horizontal="center" vertical="center" wrapText="1"/>
    </xf>
    <xf numFmtId="171" fontId="47" fillId="33" borderId="4" xfId="0" applyNumberFormat="1" applyFont="1" applyFill="1" applyBorder="1" applyAlignment="1">
      <alignment horizontal="center" vertical="center" wrapText="1"/>
    </xf>
    <xf numFmtId="0" fontId="49" fillId="26" borderId="4" xfId="0" applyFont="1" applyFill="1" applyBorder="1" applyAlignment="1">
      <alignment horizontal="center" vertical="center" wrapText="1"/>
    </xf>
    <xf numFmtId="0" fontId="50" fillId="26" borderId="4" xfId="0" applyFont="1" applyFill="1" applyBorder="1" applyAlignment="1">
      <alignment horizontal="center" vertical="center" wrapText="1"/>
    </xf>
    <xf numFmtId="0" fontId="50" fillId="33" borderId="4" xfId="0" applyFont="1" applyFill="1" applyBorder="1" applyAlignment="1">
      <alignment horizontal="center" vertical="center" wrapText="1"/>
    </xf>
    <xf numFmtId="0" fontId="46" fillId="33" borderId="4" xfId="0" applyFont="1" applyFill="1" applyBorder="1" applyAlignment="1">
      <alignment horizontal="center" vertical="center" wrapText="1"/>
    </xf>
    <xf numFmtId="0" fontId="51" fillId="26" borderId="4" xfId="0" applyFont="1" applyFill="1" applyBorder="1" applyAlignment="1">
      <alignment horizontal="center" vertical="center" wrapText="1"/>
    </xf>
    <xf numFmtId="0" fontId="67" fillId="27" borderId="4" xfId="0" applyFont="1" applyFill="1" applyBorder="1" applyAlignment="1">
      <alignment horizontal="left" vertical="center" wrapText="1"/>
    </xf>
    <xf numFmtId="0" fontId="41" fillId="27" borderId="4" xfId="0" applyFont="1" applyFill="1" applyBorder="1" applyAlignment="1">
      <alignment horizontal="right" vertical="center" wrapText="1"/>
    </xf>
    <xf numFmtId="171" fontId="83" fillId="27" borderId="4" xfId="0" applyNumberFormat="1" applyFont="1" applyFill="1" applyBorder="1" applyAlignment="1">
      <alignment horizontal="right" vertical="center" wrapText="1"/>
    </xf>
    <xf numFmtId="0" fontId="38" fillId="32" borderId="4" xfId="0" applyFont="1" applyFill="1" applyBorder="1" applyAlignment="1">
      <alignment horizontal="center" wrapText="1"/>
    </xf>
    <xf numFmtId="0" fontId="42" fillId="34" borderId="4" xfId="0" applyFont="1" applyFill="1" applyBorder="1" applyAlignment="1">
      <alignment wrapText="1"/>
    </xf>
    <xf numFmtId="0" fontId="0" fillId="34" borderId="4" xfId="0" applyFill="1" applyBorder="1" applyAlignment="1">
      <alignment wrapText="1"/>
    </xf>
    <xf numFmtId="0" fontId="39" fillId="32" borderId="4" xfId="0" applyFont="1" applyFill="1" applyBorder="1" applyAlignment="1">
      <alignment horizontal="center" wrapText="1"/>
    </xf>
    <xf numFmtId="0" fontId="36" fillId="32" borderId="4" xfId="0" applyFont="1" applyFill="1" applyBorder="1" applyAlignment="1">
      <alignment horizontal="center" wrapText="1"/>
    </xf>
    <xf numFmtId="0" fontId="40" fillId="32" borderId="4" xfId="0" applyFont="1" applyFill="1" applyBorder="1" applyAlignment="1">
      <alignment horizontal="center" wrapText="1"/>
    </xf>
    <xf numFmtId="0" fontId="35" fillId="32" borderId="4" xfId="0" applyFont="1" applyFill="1" applyBorder="1" applyAlignment="1">
      <alignment horizontal="center" wrapText="1"/>
    </xf>
    <xf numFmtId="0" fontId="84" fillId="28" borderId="4" xfId="0" applyFont="1" applyFill="1" applyBorder="1" applyAlignment="1">
      <alignment horizontal="center" wrapText="1"/>
    </xf>
    <xf numFmtId="0" fontId="71" fillId="28" borderId="4" xfId="0" applyFont="1" applyFill="1" applyBorder="1" applyAlignment="1">
      <alignment horizontal="center" wrapText="1"/>
    </xf>
    <xf numFmtId="0" fontId="0" fillId="0" borderId="4" xfId="0" applyBorder="1" applyAlignment="1">
      <alignment horizontal="center" wrapText="1"/>
    </xf>
    <xf numFmtId="0" fontId="0" fillId="0" borderId="4" xfId="0" applyFont="1" applyBorder="1" applyAlignment="1">
      <alignment horizontal="center" wrapText="1"/>
    </xf>
    <xf numFmtId="0" fontId="35" fillId="28" borderId="4" xfId="0" applyFont="1" applyFill="1" applyBorder="1" applyAlignment="1">
      <alignment horizontal="center" wrapText="1"/>
    </xf>
    <xf numFmtId="0" fontId="88" fillId="29" borderId="0" xfId="0" applyFont="1" applyFill="1" applyAlignment="1">
      <alignment wrapText="1"/>
    </xf>
    <xf numFmtId="0" fontId="89" fillId="29" borderId="0" xfId="0" applyFont="1" applyFill="1" applyAlignment="1">
      <alignment wrapText="1"/>
    </xf>
    <xf numFmtId="0" fontId="89" fillId="29" borderId="0" xfId="0" applyFont="1" applyFill="1" applyAlignment="1">
      <alignment horizontal="center" wrapText="1"/>
    </xf>
  </cellXfs>
  <cellStyles count="2">
    <cellStyle name="Lien hypertexte" xfId="1" builtinId="8"/>
    <cellStyle name="Normal" xfId="0" builtinId="0"/>
  </cellStyles>
  <dxfs count="4">
    <dxf>
      <font>
        <b/>
        <i val="0"/>
        <color rgb="FF9C0006"/>
      </font>
      <fill>
        <patternFill patternType="solid">
          <fgColor indexed="64"/>
          <bgColor rgb="FFF4CCCC"/>
        </patternFill>
      </fill>
    </dxf>
    <dxf>
      <font>
        <color rgb="FF1F4E78"/>
      </font>
      <fill>
        <patternFill patternType="solid">
          <fgColor indexed="64"/>
          <bgColor rgb="FFDDEBF7"/>
        </patternFill>
      </fill>
    </dxf>
    <dxf>
      <font>
        <color rgb="FF274E13"/>
      </font>
      <fill>
        <patternFill patternType="solid">
          <fgColor indexed="64"/>
          <bgColor rgb="FFD9EAD3"/>
        </patternFill>
      </fill>
    </dxf>
    <dxf>
      <font>
        <b/>
        <i val="0"/>
        <color rgb="FF9C0006"/>
      </font>
      <fill>
        <patternFill patternType="solid">
          <fgColor indexed="64"/>
          <bgColor rgb="FFF4CCC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1B5E20"/>
      <rgbColor rgb="FF000080"/>
      <rgbColor rgb="FF808000"/>
      <rgbColor rgb="FF6A1B9A"/>
      <rgbColor rgb="FF006B6B"/>
      <rgbColor rgb="FFBDBDBD"/>
      <rgbColor rgb="FF808080"/>
      <rgbColor rgb="FF9999FF"/>
      <rgbColor rgb="FF993366"/>
      <rgbColor rgb="FFFFF3E0"/>
      <rgbColor rgb="FFE0F2F2"/>
      <rgbColor rgb="FF4A148C"/>
      <rgbColor rgb="FFFF8080"/>
      <rgbColor rgb="FF1565C0"/>
      <rgbColor rgb="FFE8EAF6"/>
      <rgbColor rgb="FF000080"/>
      <rgbColor rgb="FFFF00FF"/>
      <rgbColor rgb="FFFFFF00"/>
      <rgbColor rgb="FF00FFFF"/>
      <rgbColor rgb="FF800080"/>
      <rgbColor rgb="FF800000"/>
      <rgbColor rgb="FF008080"/>
      <rgbColor rgb="FF0000FF"/>
      <rgbColor rgb="FF00CCFF"/>
      <rgbColor rgb="FFE3F2FD"/>
      <rgbColor rgb="FFE8F5E9"/>
      <rgbColor rgb="FFF5F5F5"/>
      <rgbColor rgb="FF99CCFF"/>
      <rgbColor rgb="FFFF99CC"/>
      <rgbColor rgb="FFCC99FF"/>
      <rgbColor rgb="FFF3E5F5"/>
      <rgbColor rgb="FF3366FF"/>
      <rgbColor rgb="FF33CCCC"/>
      <rgbColor rgb="FF99CC00"/>
      <rgbColor rgb="FFFFCC00"/>
      <rgbColor rgb="FFFF9900"/>
      <rgbColor rgb="FFE65100"/>
      <rgbColor rgb="FF555555"/>
      <rgbColor rgb="FF969696"/>
      <rgbColor rgb="FF1A237E"/>
      <rgbColor rgb="FF2E7D32"/>
      <rgbColor rgb="FF003300"/>
      <rgbColor rgb="FF222222"/>
      <rgbColor rgb="FFBF360C"/>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r>
              <a:rPr lang="en-US"/>
              <a:t>Niveau moyen atteint et cible par domaine</a:t>
            </a:r>
          </a:p>
        </c:rich>
      </c:tx>
      <c:overlay val="0"/>
      <c:spPr>
        <a:noFill/>
        <a:ln>
          <a:noFill/>
        </a:ln>
        <a:effectLst/>
      </c:spPr>
      <c:txPr>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 Grille Évaluation'!$C$39</c:f>
              <c:strCache>
                <c:ptCount val="1"/>
                <c:pt idx="0">
                  <c:v>Score moyen</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 Grille Évaluation'!$B$40:$B$43</c:f>
              <c:strCache>
                <c:ptCount val="4"/>
                <c:pt idx="0">
                  <c:v>CONCEVOIR</c:v>
                </c:pt>
                <c:pt idx="1">
                  <c:v>COORDONNER / GÉRER</c:v>
                </c:pt>
                <c:pt idx="2">
                  <c:v>AGIR</c:v>
                </c:pt>
                <c:pt idx="3">
                  <c:v>INTERAGIR</c:v>
                </c:pt>
              </c:strCache>
            </c:strRef>
          </c:cat>
          <c:val>
            <c:numRef>
              <c:f>'📊 Grille Évaluation'!$C$40:$C$43</c:f>
              <c:numCache>
                <c:formatCode>0.0</c:formatCode>
                <c:ptCount val="4"/>
                <c:pt idx="0">
                  <c:v>0</c:v>
                </c:pt>
                <c:pt idx="1">
                  <c:v>0</c:v>
                </c:pt>
                <c:pt idx="2">
                  <c:v>0</c:v>
                </c:pt>
                <c:pt idx="3">
                  <c:v>0</c:v>
                </c:pt>
              </c:numCache>
            </c:numRef>
          </c:val>
          <c:extLst>
            <c:ext xmlns:c16="http://schemas.microsoft.com/office/drawing/2014/chart" uri="{C3380CC4-5D6E-409C-BE32-E72D297353CC}">
              <c16:uniqueId val="{00000000-D6AF-4D37-BDEB-15C38BEB35B6}"/>
            </c:ext>
          </c:extLst>
        </c:ser>
        <c:ser>
          <c:idx val="1"/>
          <c:order val="1"/>
          <c:tx>
            <c:strRef>
              <c:f>'📊 Grille Évaluation'!$D$39</c:f>
              <c:strCache>
                <c:ptCount val="1"/>
                <c:pt idx="0">
                  <c:v>Cible moyenne</c:v>
                </c:pt>
              </c:strCache>
            </c:strRef>
          </c:tx>
          <c:spPr>
            <a:solidFill>
              <a:schemeClr val="accent2"/>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 Grille Évaluation'!$B$40:$B$43</c:f>
              <c:strCache>
                <c:ptCount val="4"/>
                <c:pt idx="0">
                  <c:v>CONCEVOIR</c:v>
                </c:pt>
                <c:pt idx="1">
                  <c:v>COORDONNER / GÉRER</c:v>
                </c:pt>
                <c:pt idx="2">
                  <c:v>AGIR</c:v>
                </c:pt>
                <c:pt idx="3">
                  <c:v>INTERAGIR</c:v>
                </c:pt>
              </c:strCache>
            </c:strRef>
          </c:cat>
          <c:val>
            <c:numRef>
              <c:f>'📊 Grille Évaluation'!$D$40:$D$43</c:f>
              <c:numCache>
                <c:formatCode>0.0</c:formatCode>
                <c:ptCount val="4"/>
                <c:pt idx="0">
                  <c:v>2</c:v>
                </c:pt>
                <c:pt idx="1">
                  <c:v>2</c:v>
                </c:pt>
                <c:pt idx="2">
                  <c:v>2.25</c:v>
                </c:pt>
                <c:pt idx="3">
                  <c:v>2.375</c:v>
                </c:pt>
              </c:numCache>
            </c:numRef>
          </c:val>
          <c:extLst>
            <c:ext xmlns:c16="http://schemas.microsoft.com/office/drawing/2014/chart" uri="{C3380CC4-5D6E-409C-BE32-E72D297353CC}">
              <c16:uniqueId val="{00000001-D6AF-4D37-BDEB-15C38BEB35B6}"/>
            </c:ext>
          </c:extLst>
        </c:ser>
        <c:dLbls>
          <c:showLegendKey val="0"/>
          <c:showVal val="0"/>
          <c:showCatName val="0"/>
          <c:showSerName val="0"/>
          <c:showPercent val="0"/>
          <c:showBubbleSize val="0"/>
        </c:dLbls>
        <c:gapWidth val="182"/>
        <c:axId val="1720988176"/>
        <c:axId val="1720989136"/>
      </c:barChart>
      <c:catAx>
        <c:axId val="17209881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20989136"/>
        <c:crosses val="autoZero"/>
        <c:auto val="1"/>
        <c:lblAlgn val="ctr"/>
        <c:lblOffset val="100"/>
        <c:noMultiLvlLbl val="0"/>
      </c:catAx>
      <c:valAx>
        <c:axId val="17209891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BE"/>
                  <a:t>Niveau moyen (1 à 4)</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20988176"/>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45</xdr:row>
      <xdr:rowOff>0</xdr:rowOff>
    </xdr:from>
    <xdr:to>
      <xdr:col>9</xdr:col>
      <xdr:colOff>0</xdr:colOff>
      <xdr:row>59</xdr:row>
      <xdr:rowOff>0</xdr:rowOff>
    </xdr:to>
    <xdr:graphicFrame macro="">
      <xdr:nvGraphicFramePr>
        <xdr:cNvPr id="3" name="syntheseDomaines">
          <a:extLst>
            <a:ext uri="{FF2B5EF4-FFF2-40B4-BE49-F238E27FC236}">
              <a16:creationId xmlns:a16="http://schemas.microsoft.com/office/drawing/2014/main" id="{DD85918A-EB62-55DB-C566-99F9BFF6D5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800F4D2-2E31-43E6-A325-0374ACA0527B}">
  <we:reference id="wa200009404" version="1.0.0.8" store="en-US" storeType="OMEX"/>
  <we:alternateReferences>
    <we:reference id="wa200009404" version="1.0.0.8" store="" storeType="OMEX"/>
  </we:alternateReferences>
  <we:properties>
    <we:property name="claude.fileId" value="&quot;f401c734-44dd-48ae-982c-08f9b9773811&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365D"/>
    <pageSetUpPr fitToPage="1"/>
  </sheetPr>
  <dimension ref="B1:G200"/>
  <sheetViews>
    <sheetView showGridLines="0" zoomScaleNormal="100" workbookViewId="0">
      <pane ySplit="5" topLeftCell="A7" activePane="bottomLeft" state="frozen"/>
      <selection pane="bottomLeft" activeCell="B7" sqref="B7"/>
    </sheetView>
  </sheetViews>
  <sheetFormatPr baseColWidth="10" defaultColWidth="8.6640625" defaultRowHeight="14.4" x14ac:dyDescent="0.3"/>
  <cols>
    <col min="1" max="1" width="5.5546875" customWidth="1"/>
    <col min="2" max="2" width="8.33203125" customWidth="1"/>
    <col min="3" max="3" width="51.88671875" customWidth="1"/>
    <col min="4" max="4" width="22.21875" customWidth="1"/>
    <col min="5" max="5" width="27.77734375" customWidth="1"/>
    <col min="6" max="6" width="43.5546875" customWidth="1"/>
    <col min="7" max="7" width="7.44140625" customWidth="1"/>
    <col min="8" max="50" width="0" hidden="1" customWidth="1"/>
  </cols>
  <sheetData>
    <row r="1" spans="2:7" ht="30" customHeight="1" x14ac:dyDescent="0.3">
      <c r="B1" s="76" t="s">
        <v>0</v>
      </c>
      <c r="C1" s="76"/>
      <c r="D1" s="76"/>
      <c r="E1" s="76"/>
      <c r="F1" s="76"/>
      <c r="G1" s="76"/>
    </row>
    <row r="2" spans="2:7" ht="19.95" customHeight="1" x14ac:dyDescent="0.3">
      <c r="B2" s="77" t="s">
        <v>765</v>
      </c>
      <c r="C2" s="77"/>
      <c r="D2" s="77"/>
      <c r="E2" s="77"/>
      <c r="F2" s="77"/>
      <c r="G2" s="77"/>
    </row>
    <row r="4" spans="2:7" ht="26.4" x14ac:dyDescent="0.3">
      <c r="B4" s="42" t="s">
        <v>610</v>
      </c>
      <c r="C4" s="42" t="s">
        <v>611</v>
      </c>
      <c r="D4" s="42" t="s">
        <v>612</v>
      </c>
      <c r="E4" s="42" t="s">
        <v>613</v>
      </c>
      <c r="F4" s="42" t="s">
        <v>614</v>
      </c>
      <c r="G4" s="41"/>
    </row>
    <row r="5" spans="2:7" x14ac:dyDescent="0.3">
      <c r="B5" s="75" t="s">
        <v>615</v>
      </c>
      <c r="C5" s="75"/>
      <c r="D5" s="75"/>
      <c r="E5" s="75"/>
      <c r="F5" s="75"/>
      <c r="G5" s="41"/>
    </row>
    <row r="6" spans="2:7" s="43" customFormat="1" x14ac:dyDescent="0.3"/>
    <row r="7" spans="2:7" s="43" customFormat="1" ht="171.6" x14ac:dyDescent="0.3">
      <c r="B7" s="50" t="s">
        <v>728</v>
      </c>
      <c r="C7" s="46"/>
      <c r="D7" s="46"/>
      <c r="E7" s="46"/>
      <c r="F7" s="46"/>
    </row>
    <row r="8" spans="2:7" s="43" customFormat="1" ht="55.2" x14ac:dyDescent="0.3">
      <c r="B8" s="51" t="s">
        <v>729</v>
      </c>
      <c r="C8" s="52" t="s">
        <v>730</v>
      </c>
      <c r="D8" s="53" t="s">
        <v>731</v>
      </c>
      <c r="E8" s="46"/>
      <c r="F8" s="46"/>
    </row>
    <row r="9" spans="2:7" s="43" customFormat="1" ht="55.2" x14ac:dyDescent="0.3">
      <c r="B9" s="54" t="s">
        <v>732</v>
      </c>
      <c r="C9" s="55" t="s">
        <v>733</v>
      </c>
      <c r="D9" s="53" t="s">
        <v>734</v>
      </c>
      <c r="E9" s="46"/>
      <c r="F9" s="46"/>
    </row>
    <row r="10" spans="2:7" s="43" customFormat="1" ht="55.2" x14ac:dyDescent="0.3">
      <c r="B10" s="56" t="s">
        <v>735</v>
      </c>
      <c r="C10" s="57" t="s">
        <v>736</v>
      </c>
      <c r="D10" s="53" t="s">
        <v>737</v>
      </c>
      <c r="E10" s="46"/>
      <c r="F10" s="46"/>
    </row>
    <row r="11" spans="2:7" s="43" customFormat="1" ht="69" x14ac:dyDescent="0.3">
      <c r="B11" s="58" t="s">
        <v>738</v>
      </c>
      <c r="C11" s="59" t="s">
        <v>739</v>
      </c>
      <c r="D11" s="53" t="s">
        <v>740</v>
      </c>
      <c r="E11" s="46"/>
      <c r="F11" s="46"/>
    </row>
    <row r="12" spans="2:7" s="43" customFormat="1" ht="69" x14ac:dyDescent="0.3">
      <c r="B12" s="60" t="s">
        <v>741</v>
      </c>
      <c r="C12" s="61" t="s">
        <v>742</v>
      </c>
      <c r="D12" s="53" t="s">
        <v>743</v>
      </c>
      <c r="E12" s="46"/>
      <c r="F12" s="46"/>
    </row>
    <row r="13" spans="2:7" s="43" customFormat="1" x14ac:dyDescent="0.3">
      <c r="B13" s="46"/>
      <c r="C13" s="46"/>
      <c r="D13" s="46"/>
      <c r="E13" s="46"/>
      <c r="F13" s="46"/>
    </row>
    <row r="14" spans="2:7" s="43" customFormat="1" ht="69" x14ac:dyDescent="0.3">
      <c r="B14" s="62" t="s">
        <v>744</v>
      </c>
      <c r="C14" s="46"/>
      <c r="D14" s="46"/>
      <c r="E14" s="46"/>
      <c r="F14" s="46"/>
    </row>
    <row r="15" spans="2:7" s="43" customFormat="1" ht="41.4" x14ac:dyDescent="0.3">
      <c r="B15" s="45" t="s">
        <v>745</v>
      </c>
      <c r="C15" s="63" t="s">
        <v>746</v>
      </c>
      <c r="D15" s="64" t="s">
        <v>747</v>
      </c>
      <c r="E15" s="46"/>
      <c r="F15" s="46"/>
    </row>
    <row r="16" spans="2:7" s="43" customFormat="1" ht="41.4" x14ac:dyDescent="0.3">
      <c r="B16" s="45" t="s">
        <v>745</v>
      </c>
      <c r="C16" s="63" t="s">
        <v>748</v>
      </c>
      <c r="D16" s="64" t="s">
        <v>749</v>
      </c>
      <c r="E16" s="46"/>
      <c r="F16" s="46"/>
    </row>
    <row r="17" spans="2:6" s="43" customFormat="1" x14ac:dyDescent="0.3">
      <c r="B17" s="1" t="s">
        <v>1</v>
      </c>
      <c r="C17" s="2" t="s">
        <v>2</v>
      </c>
      <c r="D17" s="1" t="s">
        <v>3</v>
      </c>
      <c r="E17" s="1" t="s">
        <v>4</v>
      </c>
      <c r="F17" s="1" t="s">
        <v>5</v>
      </c>
    </row>
    <row r="18" spans="2:6" s="43" customFormat="1" ht="52.8" x14ac:dyDescent="0.3">
      <c r="B18" s="3" t="s">
        <v>6</v>
      </c>
      <c r="C18" s="4" t="s">
        <v>7</v>
      </c>
      <c r="D18" s="5" t="s">
        <v>8</v>
      </c>
      <c r="E18" s="6" t="s">
        <v>9</v>
      </c>
      <c r="F18" s="7" t="s">
        <v>10</v>
      </c>
    </row>
    <row r="19" spans="2:6" s="43" customFormat="1" ht="45.6" x14ac:dyDescent="0.3">
      <c r="B19" s="3" t="s">
        <v>11</v>
      </c>
      <c r="C19" s="4" t="s">
        <v>12</v>
      </c>
      <c r="D19" s="5" t="s">
        <v>8</v>
      </c>
      <c r="E19" s="6" t="s">
        <v>9</v>
      </c>
      <c r="F19" s="7" t="s">
        <v>10</v>
      </c>
    </row>
    <row r="20" spans="2:6" s="43" customFormat="1" ht="52.8" x14ac:dyDescent="0.3">
      <c r="B20" s="3" t="s">
        <v>13</v>
      </c>
      <c r="C20" s="4" t="s">
        <v>14</v>
      </c>
      <c r="D20" s="5" t="s">
        <v>8</v>
      </c>
      <c r="E20" s="6" t="s">
        <v>9</v>
      </c>
      <c r="F20" s="7" t="s">
        <v>10</v>
      </c>
    </row>
    <row r="21" spans="2:6" s="43" customFormat="1" ht="66" x14ac:dyDescent="0.3">
      <c r="B21" s="3" t="s">
        <v>15</v>
      </c>
      <c r="C21" s="4" t="s">
        <v>16</v>
      </c>
      <c r="D21" s="5" t="s">
        <v>8</v>
      </c>
      <c r="E21" s="6" t="s">
        <v>9</v>
      </c>
      <c r="F21" s="7" t="s">
        <v>10</v>
      </c>
    </row>
    <row r="22" spans="2:6" s="43" customFormat="1" ht="66" x14ac:dyDescent="0.3">
      <c r="B22" s="3" t="s">
        <v>17</v>
      </c>
      <c r="C22" s="4" t="s">
        <v>18</v>
      </c>
      <c r="D22" s="5" t="s">
        <v>8</v>
      </c>
      <c r="E22" s="6" t="s">
        <v>9</v>
      </c>
      <c r="F22" s="7" t="s">
        <v>10</v>
      </c>
    </row>
    <row r="23" spans="2:6" s="43" customFormat="1" ht="52.8" x14ac:dyDescent="0.3">
      <c r="B23" s="3" t="s">
        <v>19</v>
      </c>
      <c r="C23" s="4" t="s">
        <v>20</v>
      </c>
      <c r="D23" s="5" t="s">
        <v>8</v>
      </c>
      <c r="E23" s="6" t="s">
        <v>9</v>
      </c>
      <c r="F23" s="7" t="s">
        <v>10</v>
      </c>
    </row>
    <row r="24" spans="2:6" s="43" customFormat="1" ht="34.200000000000003" x14ac:dyDescent="0.3">
      <c r="B24" s="8" t="s">
        <v>21</v>
      </c>
      <c r="C24" s="4" t="s">
        <v>22</v>
      </c>
      <c r="D24" s="9" t="s">
        <v>23</v>
      </c>
      <c r="E24" s="6" t="s">
        <v>9</v>
      </c>
      <c r="F24" s="7" t="s">
        <v>10</v>
      </c>
    </row>
    <row r="25" spans="2:6" s="43" customFormat="1" ht="52.8" x14ac:dyDescent="0.3">
      <c r="B25" s="8" t="s">
        <v>24</v>
      </c>
      <c r="C25" s="4" t="s">
        <v>25</v>
      </c>
      <c r="D25" s="9" t="s">
        <v>23</v>
      </c>
      <c r="E25" s="6" t="s">
        <v>9</v>
      </c>
      <c r="F25" s="7" t="s">
        <v>10</v>
      </c>
    </row>
    <row r="26" spans="2:6" s="43" customFormat="1" ht="92.4" x14ac:dyDescent="0.3">
      <c r="B26" s="8" t="s">
        <v>26</v>
      </c>
      <c r="C26" s="4" t="s">
        <v>27</v>
      </c>
      <c r="D26" s="9" t="s">
        <v>23</v>
      </c>
      <c r="E26" s="6" t="s">
        <v>9</v>
      </c>
      <c r="F26" s="7" t="s">
        <v>10</v>
      </c>
    </row>
    <row r="27" spans="2:6" s="43" customFormat="1" ht="52.8" x14ac:dyDescent="0.3">
      <c r="B27" s="8" t="s">
        <v>28</v>
      </c>
      <c r="C27" s="4" t="s">
        <v>29</v>
      </c>
      <c r="D27" s="9" t="s">
        <v>23</v>
      </c>
      <c r="E27" s="6" t="s">
        <v>9</v>
      </c>
      <c r="F27" s="7" t="s">
        <v>10</v>
      </c>
    </row>
    <row r="28" spans="2:6" s="43" customFormat="1" ht="52.8" x14ac:dyDescent="0.3">
      <c r="B28" s="8" t="s">
        <v>30</v>
      </c>
      <c r="C28" s="4" t="s">
        <v>31</v>
      </c>
      <c r="D28" s="9" t="s">
        <v>23</v>
      </c>
      <c r="E28" s="6" t="s">
        <v>9</v>
      </c>
      <c r="F28" s="7" t="s">
        <v>10</v>
      </c>
    </row>
    <row r="29" spans="2:6" s="43" customFormat="1" ht="66" x14ac:dyDescent="0.3">
      <c r="B29" s="8" t="s">
        <v>32</v>
      </c>
      <c r="C29" s="4" t="s">
        <v>33</v>
      </c>
      <c r="D29" s="9" t="s">
        <v>23</v>
      </c>
      <c r="E29" s="6" t="s">
        <v>9</v>
      </c>
      <c r="F29" s="7" t="s">
        <v>10</v>
      </c>
    </row>
    <row r="30" spans="2:6" s="43" customFormat="1" ht="45.6" x14ac:dyDescent="0.3">
      <c r="B30" s="10" t="s">
        <v>34</v>
      </c>
      <c r="C30" s="4" t="s">
        <v>35</v>
      </c>
      <c r="D30" s="11" t="s">
        <v>36</v>
      </c>
      <c r="E30" s="6" t="s">
        <v>9</v>
      </c>
      <c r="F30" s="7" t="s">
        <v>10</v>
      </c>
    </row>
    <row r="31" spans="2:6" s="43" customFormat="1" ht="45.6" x14ac:dyDescent="0.3">
      <c r="B31" s="10" t="s">
        <v>37</v>
      </c>
      <c r="C31" s="4" t="s">
        <v>38</v>
      </c>
      <c r="D31" s="11" t="s">
        <v>36</v>
      </c>
      <c r="E31" s="6" t="s">
        <v>9</v>
      </c>
      <c r="F31" s="7" t="s">
        <v>10</v>
      </c>
    </row>
    <row r="32" spans="2:6" s="43" customFormat="1" ht="79.2" x14ac:dyDescent="0.3">
      <c r="B32" s="10" t="s">
        <v>39</v>
      </c>
      <c r="C32" s="4" t="s">
        <v>40</v>
      </c>
      <c r="D32" s="11" t="s">
        <v>36</v>
      </c>
      <c r="E32" s="6" t="s">
        <v>9</v>
      </c>
      <c r="F32" s="7" t="s">
        <v>10</v>
      </c>
    </row>
    <row r="33" spans="2:6" s="43" customFormat="1" ht="66" x14ac:dyDescent="0.3">
      <c r="B33" s="10" t="s">
        <v>41</v>
      </c>
      <c r="C33" s="4" t="s">
        <v>42</v>
      </c>
      <c r="D33" s="11" t="s">
        <v>36</v>
      </c>
      <c r="E33" s="6" t="s">
        <v>9</v>
      </c>
      <c r="F33" s="7" t="s">
        <v>10</v>
      </c>
    </row>
    <row r="34" spans="2:6" s="43" customFormat="1" ht="45.6" x14ac:dyDescent="0.3">
      <c r="B34" s="12" t="s">
        <v>43</v>
      </c>
      <c r="C34" s="4" t="s">
        <v>44</v>
      </c>
      <c r="D34" s="13" t="s">
        <v>45</v>
      </c>
      <c r="E34" s="6" t="s">
        <v>9</v>
      </c>
      <c r="F34" s="7" t="s">
        <v>10</v>
      </c>
    </row>
    <row r="35" spans="2:6" s="43" customFormat="1" ht="66" x14ac:dyDescent="0.3">
      <c r="B35" s="12" t="s">
        <v>46</v>
      </c>
      <c r="C35" s="4" t="s">
        <v>47</v>
      </c>
      <c r="D35" s="13" t="s">
        <v>45</v>
      </c>
      <c r="E35" s="6" t="s">
        <v>9</v>
      </c>
      <c r="F35" s="7" t="s">
        <v>10</v>
      </c>
    </row>
    <row r="36" spans="2:6" s="43" customFormat="1" ht="79.2" x14ac:dyDescent="0.3">
      <c r="B36" s="12" t="s">
        <v>48</v>
      </c>
      <c r="C36" s="4" t="s">
        <v>49</v>
      </c>
      <c r="D36" s="13" t="s">
        <v>45</v>
      </c>
      <c r="E36" s="6" t="s">
        <v>9</v>
      </c>
      <c r="F36" s="7" t="s">
        <v>10</v>
      </c>
    </row>
    <row r="37" spans="2:6" s="43" customFormat="1" ht="45.6" x14ac:dyDescent="0.3">
      <c r="B37" s="12" t="s">
        <v>50</v>
      </c>
      <c r="C37" s="4" t="s">
        <v>51</v>
      </c>
      <c r="D37" s="13" t="s">
        <v>45</v>
      </c>
      <c r="E37" s="6" t="s">
        <v>9</v>
      </c>
      <c r="F37" s="7" t="s">
        <v>10</v>
      </c>
    </row>
    <row r="38" spans="2:6" s="43" customFormat="1" ht="52.8" x14ac:dyDescent="0.3">
      <c r="B38" s="12" t="s">
        <v>52</v>
      </c>
      <c r="C38" s="4" t="s">
        <v>53</v>
      </c>
      <c r="D38" s="13" t="s">
        <v>45</v>
      </c>
      <c r="E38" s="6" t="s">
        <v>9</v>
      </c>
      <c r="F38" s="7" t="s">
        <v>10</v>
      </c>
    </row>
    <row r="39" spans="2:6" s="43" customFormat="1" ht="45.6" x14ac:dyDescent="0.3">
      <c r="B39" s="12" t="s">
        <v>54</v>
      </c>
      <c r="C39" s="4" t="s">
        <v>55</v>
      </c>
      <c r="D39" s="13" t="s">
        <v>45</v>
      </c>
      <c r="E39" s="6" t="s">
        <v>9</v>
      </c>
      <c r="F39" s="7" t="s">
        <v>10</v>
      </c>
    </row>
    <row r="40" spans="2:6" s="43" customFormat="1" ht="45.6" x14ac:dyDescent="0.3">
      <c r="B40" s="12" t="s">
        <v>56</v>
      </c>
      <c r="C40" s="4" t="s">
        <v>57</v>
      </c>
      <c r="D40" s="13" t="s">
        <v>45</v>
      </c>
      <c r="E40" s="6" t="s">
        <v>9</v>
      </c>
      <c r="F40" s="7" t="s">
        <v>10</v>
      </c>
    </row>
    <row r="41" spans="2:6" s="43" customFormat="1" ht="52.8" x14ac:dyDescent="0.3">
      <c r="B41" s="12" t="s">
        <v>58</v>
      </c>
      <c r="C41" s="4" t="s">
        <v>59</v>
      </c>
      <c r="D41" s="13" t="s">
        <v>45</v>
      </c>
      <c r="E41" s="6" t="s">
        <v>9</v>
      </c>
      <c r="F41" s="7" t="s">
        <v>10</v>
      </c>
    </row>
    <row r="42" spans="2:6" hidden="1" x14ac:dyDescent="0.3"/>
    <row r="43" spans="2:6" hidden="1" x14ac:dyDescent="0.3"/>
    <row r="44" spans="2:6" hidden="1" x14ac:dyDescent="0.3"/>
    <row r="45" spans="2:6" hidden="1" x14ac:dyDescent="0.3"/>
    <row r="46" spans="2:6" hidden="1" x14ac:dyDescent="0.3"/>
    <row r="47" spans="2:6" hidden="1" x14ac:dyDescent="0.3"/>
    <row r="48" spans="2:6"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sheetData>
  <mergeCells count="3">
    <mergeCell ref="B2:G2"/>
    <mergeCell ref="B5:F5"/>
    <mergeCell ref="B1:G1"/>
  </mergeCells>
  <hyperlinks>
    <hyperlink ref="B4" location="'📖 Lexique'!A1" tooltip="Aller à 📖 Lexique" display="📖 Lexique" xr:uid="{7D576A95-1FD4-4F69-9008-7B31FE51275D}"/>
    <hyperlink ref="C4" location="'👥 Matrice Profils'!A1" tooltip="Aller à 👥 Matrice Profils" display="👥 Matrice Profils" xr:uid="{C7353CFA-3E8C-4882-8AEF-1BCF77EFCF54}"/>
    <hyperlink ref="D4" location="'📋 Dictionnaire Complet'!A1" tooltip="Aller à 📋 Dictionnaire Complet" display="📋 Dictionnaire Complet" xr:uid="{CEFA6C9F-A3FA-4502-8FF9-076024DAC969}"/>
    <hyperlink ref="E4" location="'📊 Grille Évaluation'!A1" tooltip="Aller à 📊 Grille Évaluation" display="📊 Grille Évaluation" xr:uid="{D83C979B-7322-41A7-B70E-746060BBC082}"/>
    <hyperlink ref="F4" location="'📚 Plan de Formation'!A1" tooltip="Aller à 📚 Plan de Formation" display="📚 Plan de Formation" xr:uid="{F919A025-59F3-4142-A1F3-5E63E1D13D1E}"/>
  </hyperlinks>
  <printOptions horizontalCentered="1"/>
  <pageMargins left="0.75" right="0.75" top="1" bottom="1" header="0.511811023622047" footer="0.511811023622047"/>
  <pageSetup paperSize="9" scale="78"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B9BD5"/>
    <pageSetUpPr fitToPage="1"/>
  </sheetPr>
  <dimension ref="A1:C200"/>
  <sheetViews>
    <sheetView showGridLines="0" zoomScaleNormal="100" workbookViewId="0">
      <pane ySplit="4" topLeftCell="A14" activePane="bottomLeft" state="frozen"/>
      <selection pane="bottomLeft"/>
    </sheetView>
  </sheetViews>
  <sheetFormatPr baseColWidth="10" defaultColWidth="8.6640625" defaultRowHeight="14.4" x14ac:dyDescent="0.3"/>
  <cols>
    <col min="1" max="1" width="5" customWidth="1"/>
    <col min="2" max="2" width="26.88671875" customWidth="1"/>
    <col min="3" max="3" width="66.6640625" customWidth="1"/>
    <col min="4" max="50" width="0" hidden="1" customWidth="1"/>
  </cols>
  <sheetData>
    <row r="1" spans="1:3" ht="30" customHeight="1" x14ac:dyDescent="0.3">
      <c r="A1" s="74" t="s">
        <v>616</v>
      </c>
      <c r="B1" s="76" t="s">
        <v>60</v>
      </c>
      <c r="C1" s="76"/>
    </row>
    <row r="2" spans="1:3" ht="19.95" customHeight="1" x14ac:dyDescent="0.3">
      <c r="B2" s="77" t="s">
        <v>762</v>
      </c>
      <c r="C2" s="77"/>
    </row>
    <row r="4" spans="1:3" x14ac:dyDescent="0.3">
      <c r="B4" s="2" t="s">
        <v>61</v>
      </c>
      <c r="C4" s="2" t="s">
        <v>62</v>
      </c>
    </row>
    <row r="5" spans="1:3" s="43" customFormat="1" ht="26.4" x14ac:dyDescent="0.3">
      <c r="B5" s="14" t="s">
        <v>63</v>
      </c>
      <c r="C5" s="15" t="s">
        <v>64</v>
      </c>
    </row>
    <row r="6" spans="1:3" s="43" customFormat="1" ht="26.4" x14ac:dyDescent="0.3">
      <c r="B6" s="14" t="s">
        <v>65</v>
      </c>
      <c r="C6" s="15" t="s">
        <v>66</v>
      </c>
    </row>
    <row r="7" spans="1:3" s="43" customFormat="1" ht="26.4" x14ac:dyDescent="0.3">
      <c r="B7" s="14" t="s">
        <v>67</v>
      </c>
      <c r="C7" s="15" t="s">
        <v>68</v>
      </c>
    </row>
    <row r="8" spans="1:3" s="43" customFormat="1" ht="26.4" x14ac:dyDescent="0.3">
      <c r="B8" s="14" t="s">
        <v>69</v>
      </c>
      <c r="C8" s="15" t="s">
        <v>70</v>
      </c>
    </row>
    <row r="9" spans="1:3" s="43" customFormat="1" ht="26.4" x14ac:dyDescent="0.3">
      <c r="B9" s="14" t="s">
        <v>71</v>
      </c>
      <c r="C9" s="15" t="s">
        <v>72</v>
      </c>
    </row>
    <row r="10" spans="1:3" s="43" customFormat="1" ht="26.4" x14ac:dyDescent="0.3">
      <c r="B10" s="14" t="s">
        <v>73</v>
      </c>
      <c r="C10" s="15" t="s">
        <v>74</v>
      </c>
    </row>
    <row r="11" spans="1:3" s="43" customFormat="1" ht="26.4" x14ac:dyDescent="0.3">
      <c r="B11" s="14" t="s">
        <v>75</v>
      </c>
      <c r="C11" s="15" t="s">
        <v>76</v>
      </c>
    </row>
    <row r="12" spans="1:3" s="43" customFormat="1" ht="26.4" x14ac:dyDescent="0.3">
      <c r="B12" s="14" t="s">
        <v>77</v>
      </c>
      <c r="C12" s="15" t="s">
        <v>78</v>
      </c>
    </row>
    <row r="13" spans="1:3" s="43" customFormat="1" ht="26.4" x14ac:dyDescent="0.3">
      <c r="B13" s="14" t="s">
        <v>79</v>
      </c>
      <c r="C13" s="15" t="s">
        <v>80</v>
      </c>
    </row>
    <row r="14" spans="1:3" s="43" customFormat="1" ht="26.4" x14ac:dyDescent="0.3">
      <c r="B14" s="14" t="s">
        <v>81</v>
      </c>
      <c r="C14" s="15" t="s">
        <v>82</v>
      </c>
    </row>
    <row r="15" spans="1:3" s="43" customFormat="1" ht="26.4" x14ac:dyDescent="0.3">
      <c r="B15" s="14" t="s">
        <v>83</v>
      </c>
      <c r="C15" s="15" t="s">
        <v>84</v>
      </c>
    </row>
    <row r="16" spans="1:3" s="43" customFormat="1" ht="26.4" x14ac:dyDescent="0.3">
      <c r="B16" s="14" t="s">
        <v>85</v>
      </c>
      <c r="C16" s="15" t="s">
        <v>86</v>
      </c>
    </row>
    <row r="17" spans="2:3" s="43" customFormat="1" ht="26.4" x14ac:dyDescent="0.3">
      <c r="B17" s="14" t="s">
        <v>87</v>
      </c>
      <c r="C17" s="15" t="s">
        <v>88</v>
      </c>
    </row>
    <row r="18" spans="2:3" hidden="1" x14ac:dyDescent="0.3"/>
    <row r="19" spans="2:3" hidden="1" x14ac:dyDescent="0.3"/>
    <row r="20" spans="2:3" hidden="1" x14ac:dyDescent="0.3"/>
    <row r="21" spans="2:3" hidden="1" x14ac:dyDescent="0.3"/>
    <row r="22" spans="2:3" hidden="1" x14ac:dyDescent="0.3"/>
    <row r="23" spans="2:3" hidden="1" x14ac:dyDescent="0.3"/>
    <row r="24" spans="2:3" hidden="1" x14ac:dyDescent="0.3"/>
    <row r="25" spans="2:3" hidden="1" x14ac:dyDescent="0.3"/>
    <row r="26" spans="2:3" hidden="1" x14ac:dyDescent="0.3"/>
    <row r="27" spans="2:3" hidden="1" x14ac:dyDescent="0.3"/>
    <row r="28" spans="2:3" hidden="1" x14ac:dyDescent="0.3"/>
    <row r="29" spans="2:3" hidden="1" x14ac:dyDescent="0.3"/>
    <row r="30" spans="2:3" hidden="1" x14ac:dyDescent="0.3"/>
    <row r="31" spans="2:3" hidden="1" x14ac:dyDescent="0.3"/>
    <row r="32" spans="2:3" hidden="1"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row r="47" hidden="1" x14ac:dyDescent="0.3"/>
    <row r="48"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sheetData>
  <mergeCells count="2">
    <mergeCell ref="B2:C2"/>
    <mergeCell ref="B1:C1"/>
  </mergeCells>
  <hyperlinks>
    <hyperlink ref="A1" location="'🏠 Navigation'!A1" tooltip="Retour à la Navigation" display="🏠" xr:uid="{10BBED75-61B2-4485-AD91-D2D1D984D375}"/>
  </hyperlinks>
  <printOptions horizontalCentered="1"/>
  <pageMargins left="0.75" right="0.75" top="1" bottom="1" header="0.511811023622047" footer="0.511811023622047"/>
  <pageSetup paperSize="9" scale="88"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AD47"/>
    <pageSetUpPr fitToPage="1"/>
  </sheetPr>
  <dimension ref="A1:H200"/>
  <sheetViews>
    <sheetView showGridLines="0" topLeftCell="A201" zoomScaleNormal="100" workbookViewId="0">
      <selection activeCell="E28" sqref="E28"/>
    </sheetView>
  </sheetViews>
  <sheetFormatPr baseColWidth="10" defaultColWidth="8.6640625" defaultRowHeight="14.4" x14ac:dyDescent="0.3"/>
  <cols>
    <col min="1" max="1" width="5" customWidth="1"/>
    <col min="2" max="2" width="6.33203125" customWidth="1"/>
    <col min="3" max="3" width="26.88671875" customWidth="1"/>
    <col min="4" max="7" width="27.77734375" customWidth="1"/>
    <col min="8" max="8" width="20.33203125" customWidth="1"/>
    <col min="9" max="50" width="0" hidden="1" customWidth="1"/>
  </cols>
  <sheetData>
    <row r="1" spans="1:8" ht="30" customHeight="1" x14ac:dyDescent="0.3">
      <c r="A1" s="74" t="s">
        <v>616</v>
      </c>
      <c r="B1" s="76" t="s">
        <v>89</v>
      </c>
      <c r="C1" s="76"/>
      <c r="D1" s="76"/>
      <c r="E1" s="76"/>
      <c r="F1" s="76"/>
      <c r="G1" s="76"/>
      <c r="H1" s="76"/>
    </row>
    <row r="2" spans="1:8" ht="22.05" customHeight="1" x14ac:dyDescent="0.3">
      <c r="B2" s="77" t="s">
        <v>763</v>
      </c>
      <c r="C2" s="77"/>
      <c r="D2" s="77"/>
      <c r="E2" s="77"/>
      <c r="F2" s="77"/>
      <c r="G2" s="77"/>
      <c r="H2" s="77"/>
    </row>
    <row r="3" spans="1:8" ht="12" customHeight="1" x14ac:dyDescent="0.3"/>
    <row r="4" spans="1:8" ht="34.049999999999997" customHeight="1" x14ac:dyDescent="0.3">
      <c r="B4" s="1" t="s">
        <v>1</v>
      </c>
      <c r="C4" s="2" t="s">
        <v>63</v>
      </c>
      <c r="D4" s="16" t="s">
        <v>90</v>
      </c>
      <c r="E4" s="17" t="s">
        <v>91</v>
      </c>
      <c r="F4" s="18" t="s">
        <v>92</v>
      </c>
      <c r="G4" s="19" t="s">
        <v>93</v>
      </c>
      <c r="H4" s="78" t="s">
        <v>751</v>
      </c>
    </row>
    <row r="5" spans="1:8" s="43" customFormat="1" ht="48" customHeight="1" x14ac:dyDescent="0.3">
      <c r="B5" s="20" t="s">
        <v>94</v>
      </c>
      <c r="C5" s="3" t="s">
        <v>95</v>
      </c>
      <c r="D5" s="21" t="s">
        <v>96</v>
      </c>
      <c r="E5" s="22" t="s">
        <v>97</v>
      </c>
      <c r="F5" s="23" t="s">
        <v>98</v>
      </c>
      <c r="G5" s="24" t="s">
        <v>99</v>
      </c>
      <c r="H5" s="79" t="s">
        <v>752</v>
      </c>
    </row>
    <row r="6" spans="1:8" s="43" customFormat="1" ht="48" customHeight="1" x14ac:dyDescent="0.3">
      <c r="B6" s="20" t="s">
        <v>100</v>
      </c>
      <c r="C6" s="3" t="s">
        <v>101</v>
      </c>
      <c r="D6" s="21" t="s">
        <v>102</v>
      </c>
      <c r="E6" s="22" t="s">
        <v>103</v>
      </c>
      <c r="F6" s="23" t="s">
        <v>104</v>
      </c>
      <c r="G6" s="24" t="s">
        <v>105</v>
      </c>
      <c r="H6" s="80" t="s">
        <v>753</v>
      </c>
    </row>
    <row r="7" spans="1:8" s="43" customFormat="1" ht="48" customHeight="1" x14ac:dyDescent="0.3">
      <c r="B7" s="20" t="s">
        <v>106</v>
      </c>
      <c r="C7" s="3" t="s">
        <v>107</v>
      </c>
      <c r="D7" s="21" t="s">
        <v>108</v>
      </c>
      <c r="E7" s="22" t="s">
        <v>109</v>
      </c>
      <c r="F7" s="23" t="s">
        <v>110</v>
      </c>
      <c r="G7" s="24" t="s">
        <v>111</v>
      </c>
      <c r="H7" s="80" t="s">
        <v>753</v>
      </c>
    </row>
    <row r="8" spans="1:8" s="43" customFormat="1" ht="48" customHeight="1" x14ac:dyDescent="0.3">
      <c r="B8" s="20" t="s">
        <v>112</v>
      </c>
      <c r="C8" s="3" t="s">
        <v>113</v>
      </c>
      <c r="D8" s="21" t="s">
        <v>114</v>
      </c>
      <c r="E8" s="22" t="s">
        <v>115</v>
      </c>
      <c r="F8" s="23" t="s">
        <v>116</v>
      </c>
      <c r="G8" s="24" t="s">
        <v>117</v>
      </c>
      <c r="H8" s="79" t="s">
        <v>752</v>
      </c>
    </row>
    <row r="9" spans="1:8" s="43" customFormat="1" ht="48" customHeight="1" x14ac:dyDescent="0.3">
      <c r="B9" s="20" t="s">
        <v>118</v>
      </c>
      <c r="C9" s="3" t="s">
        <v>119</v>
      </c>
      <c r="D9" s="21" t="s">
        <v>120</v>
      </c>
      <c r="E9" s="22" t="s">
        <v>121</v>
      </c>
      <c r="F9" s="23" t="s">
        <v>122</v>
      </c>
      <c r="G9" s="24" t="s">
        <v>123</v>
      </c>
      <c r="H9" s="79" t="s">
        <v>752</v>
      </c>
    </row>
    <row r="10" spans="1:8" s="43" customFormat="1" ht="48" customHeight="1" x14ac:dyDescent="0.3">
      <c r="B10" s="20" t="s">
        <v>124</v>
      </c>
      <c r="C10" s="3" t="s">
        <v>125</v>
      </c>
      <c r="D10" s="21" t="s">
        <v>126</v>
      </c>
      <c r="E10" s="22" t="s">
        <v>127</v>
      </c>
      <c r="F10" s="23" t="s">
        <v>128</v>
      </c>
      <c r="G10" s="24" t="s">
        <v>129</v>
      </c>
      <c r="H10" s="80" t="s">
        <v>753</v>
      </c>
    </row>
    <row r="11" spans="1:8" s="43" customFormat="1" ht="48" customHeight="1" x14ac:dyDescent="0.3">
      <c r="B11" s="25" t="s">
        <v>130</v>
      </c>
      <c r="C11" s="8" t="s">
        <v>131</v>
      </c>
      <c r="D11" s="21" t="s">
        <v>132</v>
      </c>
      <c r="E11" s="22" t="s">
        <v>133</v>
      </c>
      <c r="F11" s="23" t="s">
        <v>134</v>
      </c>
      <c r="G11" s="24" t="s">
        <v>135</v>
      </c>
      <c r="H11" s="79" t="s">
        <v>752</v>
      </c>
    </row>
    <row r="12" spans="1:8" s="43" customFormat="1" ht="48" customHeight="1" x14ac:dyDescent="0.3">
      <c r="B12" s="25" t="s">
        <v>136</v>
      </c>
      <c r="C12" s="8" t="s">
        <v>137</v>
      </c>
      <c r="D12" s="21" t="s">
        <v>138</v>
      </c>
      <c r="E12" s="22" t="s">
        <v>139</v>
      </c>
      <c r="F12" s="23" t="s">
        <v>140</v>
      </c>
      <c r="G12" s="24" t="s">
        <v>141</v>
      </c>
      <c r="H12" s="80" t="s">
        <v>753</v>
      </c>
    </row>
    <row r="13" spans="1:8" s="43" customFormat="1" ht="48" customHeight="1" x14ac:dyDescent="0.3">
      <c r="B13" s="25" t="s">
        <v>142</v>
      </c>
      <c r="C13" s="8" t="s">
        <v>143</v>
      </c>
      <c r="D13" s="21" t="s">
        <v>144</v>
      </c>
      <c r="E13" s="22" t="s">
        <v>145</v>
      </c>
      <c r="F13" s="23" t="s">
        <v>146</v>
      </c>
      <c r="G13" s="24" t="s">
        <v>147</v>
      </c>
      <c r="H13" s="79" t="s">
        <v>752</v>
      </c>
    </row>
    <row r="14" spans="1:8" s="43" customFormat="1" ht="48" customHeight="1" x14ac:dyDescent="0.3">
      <c r="B14" s="25" t="s">
        <v>148</v>
      </c>
      <c r="C14" s="8" t="s">
        <v>149</v>
      </c>
      <c r="D14" s="21" t="s">
        <v>150</v>
      </c>
      <c r="E14" s="22" t="s">
        <v>151</v>
      </c>
      <c r="F14" s="23" t="s">
        <v>152</v>
      </c>
      <c r="G14" s="24" t="s">
        <v>153</v>
      </c>
      <c r="H14" s="80" t="s">
        <v>753</v>
      </c>
    </row>
    <row r="15" spans="1:8" s="43" customFormat="1" ht="48" customHeight="1" x14ac:dyDescent="0.3">
      <c r="B15" s="25" t="s">
        <v>154</v>
      </c>
      <c r="C15" s="8" t="s">
        <v>155</v>
      </c>
      <c r="D15" s="21" t="s">
        <v>156</v>
      </c>
      <c r="E15" s="22" t="s">
        <v>157</v>
      </c>
      <c r="F15" s="23" t="s">
        <v>158</v>
      </c>
      <c r="G15" s="24" t="s">
        <v>159</v>
      </c>
      <c r="H15" s="80" t="s">
        <v>753</v>
      </c>
    </row>
    <row r="16" spans="1:8" s="43" customFormat="1" ht="48" customHeight="1" x14ac:dyDescent="0.3">
      <c r="B16" s="25" t="s">
        <v>160</v>
      </c>
      <c r="C16" s="8" t="s">
        <v>161</v>
      </c>
      <c r="D16" s="21" t="s">
        <v>162</v>
      </c>
      <c r="E16" s="22" t="s">
        <v>163</v>
      </c>
      <c r="F16" s="23" t="s">
        <v>164</v>
      </c>
      <c r="G16" s="24" t="s">
        <v>165</v>
      </c>
      <c r="H16" s="79" t="s">
        <v>752</v>
      </c>
    </row>
    <row r="17" spans="2:8" s="43" customFormat="1" ht="48" customHeight="1" x14ac:dyDescent="0.3">
      <c r="B17" s="26" t="s">
        <v>166</v>
      </c>
      <c r="C17" s="10" t="s">
        <v>167</v>
      </c>
      <c r="D17" s="21" t="s">
        <v>168</v>
      </c>
      <c r="E17" s="22" t="s">
        <v>169</v>
      </c>
      <c r="F17" s="23" t="s">
        <v>170</v>
      </c>
      <c r="G17" s="24" t="s">
        <v>171</v>
      </c>
      <c r="H17" s="80" t="s">
        <v>753</v>
      </c>
    </row>
    <row r="18" spans="2:8" s="43" customFormat="1" ht="48" customHeight="1" x14ac:dyDescent="0.3">
      <c r="B18" s="26" t="s">
        <v>172</v>
      </c>
      <c r="C18" s="10" t="s">
        <v>173</v>
      </c>
      <c r="D18" s="21" t="s">
        <v>174</v>
      </c>
      <c r="E18" s="22" t="s">
        <v>175</v>
      </c>
      <c r="F18" s="23" t="s">
        <v>176</v>
      </c>
      <c r="G18" s="24" t="s">
        <v>177</v>
      </c>
      <c r="H18" s="79" t="s">
        <v>752</v>
      </c>
    </row>
    <row r="19" spans="2:8" s="43" customFormat="1" ht="48" customHeight="1" x14ac:dyDescent="0.3">
      <c r="B19" s="26" t="s">
        <v>178</v>
      </c>
      <c r="C19" s="10" t="s">
        <v>179</v>
      </c>
      <c r="D19" s="21" t="s">
        <v>180</v>
      </c>
      <c r="E19" s="22" t="s">
        <v>181</v>
      </c>
      <c r="F19" s="23" t="s">
        <v>182</v>
      </c>
      <c r="G19" s="24" t="s">
        <v>183</v>
      </c>
      <c r="H19" s="81" t="s">
        <v>754</v>
      </c>
    </row>
    <row r="20" spans="2:8" s="43" customFormat="1" ht="48" customHeight="1" x14ac:dyDescent="0.3">
      <c r="B20" s="26" t="s">
        <v>184</v>
      </c>
      <c r="C20" s="10" t="s">
        <v>185</v>
      </c>
      <c r="D20" s="21" t="s">
        <v>186</v>
      </c>
      <c r="E20" s="22" t="s">
        <v>187</v>
      </c>
      <c r="F20" s="23" t="s">
        <v>188</v>
      </c>
      <c r="G20" s="24" t="s">
        <v>189</v>
      </c>
      <c r="H20" s="80" t="s">
        <v>753</v>
      </c>
    </row>
    <row r="21" spans="2:8" s="43" customFormat="1" ht="48" customHeight="1" x14ac:dyDescent="0.3">
      <c r="B21" s="27" t="s">
        <v>190</v>
      </c>
      <c r="C21" s="12" t="s">
        <v>191</v>
      </c>
      <c r="D21" s="21" t="s">
        <v>192</v>
      </c>
      <c r="E21" s="22" t="s">
        <v>193</v>
      </c>
      <c r="F21" s="23" t="s">
        <v>194</v>
      </c>
      <c r="G21" s="24" t="s">
        <v>195</v>
      </c>
      <c r="H21" s="80" t="s">
        <v>753</v>
      </c>
    </row>
    <row r="22" spans="2:8" s="43" customFormat="1" ht="48" customHeight="1" x14ac:dyDescent="0.3">
      <c r="B22" s="27" t="s">
        <v>196</v>
      </c>
      <c r="C22" s="12" t="s">
        <v>197</v>
      </c>
      <c r="D22" s="21" t="s">
        <v>198</v>
      </c>
      <c r="E22" s="22" t="s">
        <v>199</v>
      </c>
      <c r="F22" s="23" t="s">
        <v>200</v>
      </c>
      <c r="G22" s="24" t="s">
        <v>201</v>
      </c>
      <c r="H22" s="79" t="s">
        <v>752</v>
      </c>
    </row>
    <row r="23" spans="2:8" s="43" customFormat="1" ht="48" customHeight="1" x14ac:dyDescent="0.3">
      <c r="B23" s="27" t="s">
        <v>202</v>
      </c>
      <c r="C23" s="12" t="s">
        <v>203</v>
      </c>
      <c r="D23" s="21" t="s">
        <v>204</v>
      </c>
      <c r="E23" s="22" t="s">
        <v>205</v>
      </c>
      <c r="F23" s="23" t="s">
        <v>206</v>
      </c>
      <c r="G23" s="24" t="s">
        <v>207</v>
      </c>
      <c r="H23" s="80" t="s">
        <v>753</v>
      </c>
    </row>
    <row r="24" spans="2:8" s="43" customFormat="1" ht="48" customHeight="1" x14ac:dyDescent="0.3">
      <c r="B24" s="27" t="s">
        <v>208</v>
      </c>
      <c r="C24" s="12" t="s">
        <v>209</v>
      </c>
      <c r="D24" s="21" t="s">
        <v>210</v>
      </c>
      <c r="E24" s="22" t="s">
        <v>211</v>
      </c>
      <c r="F24" s="23" t="s">
        <v>212</v>
      </c>
      <c r="G24" s="24" t="s">
        <v>213</v>
      </c>
      <c r="H24" s="80" t="s">
        <v>753</v>
      </c>
    </row>
    <row r="25" spans="2:8" s="43" customFormat="1" ht="48" customHeight="1" x14ac:dyDescent="0.3">
      <c r="B25" s="27" t="s">
        <v>214</v>
      </c>
      <c r="C25" s="12" t="s">
        <v>215</v>
      </c>
      <c r="D25" s="21" t="s">
        <v>216</v>
      </c>
      <c r="E25" s="86" t="s">
        <v>775</v>
      </c>
      <c r="F25" s="23" t="s">
        <v>217</v>
      </c>
      <c r="G25" s="24" t="s">
        <v>218</v>
      </c>
      <c r="H25" s="81" t="s">
        <v>754</v>
      </c>
    </row>
    <row r="26" spans="2:8" s="43" customFormat="1" ht="48" customHeight="1" x14ac:dyDescent="0.3">
      <c r="B26" s="27" t="s">
        <v>219</v>
      </c>
      <c r="C26" s="12" t="s">
        <v>220</v>
      </c>
      <c r="D26" s="21" t="s">
        <v>221</v>
      </c>
      <c r="E26" s="22" t="s">
        <v>222</v>
      </c>
      <c r="F26" s="23" t="s">
        <v>223</v>
      </c>
      <c r="G26" s="24" t="s">
        <v>224</v>
      </c>
      <c r="H26" s="81" t="s">
        <v>754</v>
      </c>
    </row>
    <row r="27" spans="2:8" s="43" customFormat="1" ht="48" customHeight="1" x14ac:dyDescent="0.3">
      <c r="B27" s="27" t="s">
        <v>225</v>
      </c>
      <c r="C27" s="12" t="s">
        <v>226</v>
      </c>
      <c r="D27" s="21" t="s">
        <v>227</v>
      </c>
      <c r="E27" s="22" t="s">
        <v>228</v>
      </c>
      <c r="F27" s="23" t="s">
        <v>229</v>
      </c>
      <c r="G27" s="24" t="s">
        <v>230</v>
      </c>
      <c r="H27" s="81" t="s">
        <v>754</v>
      </c>
    </row>
    <row r="28" spans="2:8" s="43" customFormat="1" ht="48" customHeight="1" x14ac:dyDescent="0.3">
      <c r="B28" s="27" t="s">
        <v>231</v>
      </c>
      <c r="C28" s="12" t="s">
        <v>232</v>
      </c>
      <c r="D28" s="21" t="s">
        <v>233</v>
      </c>
      <c r="E28" s="86" t="s">
        <v>234</v>
      </c>
      <c r="F28" s="23" t="s">
        <v>235</v>
      </c>
      <c r="G28" s="24" t="s">
        <v>236</v>
      </c>
      <c r="H28" s="80" t="s">
        <v>753</v>
      </c>
    </row>
    <row r="29" spans="2:8" hidden="1" x14ac:dyDescent="0.3"/>
    <row r="30" spans="2:8" hidden="1" x14ac:dyDescent="0.3"/>
    <row r="31" spans="2:8" hidden="1" x14ac:dyDescent="0.3"/>
    <row r="32" spans="2:8" hidden="1"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row r="47" hidden="1" x14ac:dyDescent="0.3"/>
    <row r="48"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sheetData>
  <mergeCells count="2">
    <mergeCell ref="B1:H1"/>
    <mergeCell ref="B2:H2"/>
  </mergeCells>
  <hyperlinks>
    <hyperlink ref="A1" location="'🏠 Navigation'!A1" tooltip="Retour à la Navigation" display="🏠" xr:uid="{924D60B6-CFD8-4ABD-A934-00C692D8DCC7}"/>
  </hyperlinks>
  <printOptions horizontalCentered="1"/>
  <pageMargins left="0.75" right="0.75" top="1" bottom="1" header="0.511811023622047" footer="0.511811023622047"/>
  <pageSetup paperSize="9" scale="77" fitToHeight="0" orientation="landscape" horizontalDpi="300"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472C4"/>
    <pageSetUpPr fitToPage="1"/>
  </sheetPr>
  <dimension ref="A1:F500"/>
  <sheetViews>
    <sheetView showGridLines="0" zoomScaleNormal="100" workbookViewId="0">
      <pane ySplit="2" topLeftCell="A60" activePane="bottomLeft" state="frozen"/>
      <selection pane="bottomLeft" activeCell="AZ4" sqref="AZ4"/>
    </sheetView>
  </sheetViews>
  <sheetFormatPr baseColWidth="10" defaultColWidth="8.6640625" defaultRowHeight="14.4" x14ac:dyDescent="0.3"/>
  <cols>
    <col min="1" max="1" width="5" customWidth="1"/>
    <col min="2" max="2" width="26.88671875" customWidth="1"/>
    <col min="3" max="3" width="17.5546875" customWidth="1"/>
    <col min="4" max="4" width="40.77734375" customWidth="1"/>
    <col min="5" max="5" width="19.44140625" customWidth="1"/>
    <col min="6" max="6" width="14.77734375" customWidth="1"/>
    <col min="7" max="50" width="0" hidden="1" customWidth="1"/>
  </cols>
  <sheetData>
    <row r="1" spans="1:6" ht="30" customHeight="1" x14ac:dyDescent="0.3">
      <c r="A1" s="74" t="s">
        <v>616</v>
      </c>
      <c r="B1" s="85" t="s">
        <v>774</v>
      </c>
      <c r="C1" s="76"/>
      <c r="D1" s="76"/>
      <c r="E1" s="76"/>
      <c r="F1" s="76"/>
    </row>
    <row r="2" spans="1:6" ht="19.95" customHeight="1" x14ac:dyDescent="0.3">
      <c r="B2" s="77" t="s">
        <v>761</v>
      </c>
      <c r="C2" s="77"/>
      <c r="D2" s="77"/>
      <c r="E2" s="77"/>
      <c r="F2" s="77"/>
    </row>
    <row r="3" spans="1:6" ht="28.05" customHeight="1" x14ac:dyDescent="0.3">
      <c r="B3" s="84" t="s">
        <v>750</v>
      </c>
      <c r="C3" s="84"/>
      <c r="D3" s="84"/>
      <c r="E3" s="84"/>
      <c r="F3" s="84"/>
    </row>
    <row r="4" spans="1:6" ht="52.05" customHeight="1" x14ac:dyDescent="0.3">
      <c r="B4" s="82" t="s">
        <v>766</v>
      </c>
      <c r="C4" s="83" t="s">
        <v>770</v>
      </c>
      <c r="D4" s="83"/>
      <c r="E4" s="83"/>
      <c r="F4" s="83"/>
    </row>
    <row r="5" spans="1:6" ht="52.05" customHeight="1" x14ac:dyDescent="0.3">
      <c r="B5" s="82" t="s">
        <v>767</v>
      </c>
      <c r="C5" s="83" t="s">
        <v>771</v>
      </c>
      <c r="D5" s="83"/>
      <c r="E5" s="83"/>
      <c r="F5" s="83"/>
    </row>
    <row r="6" spans="1:6" ht="52.05" customHeight="1" x14ac:dyDescent="0.3">
      <c r="B6" s="82" t="s">
        <v>768</v>
      </c>
      <c r="C6" s="83" t="s">
        <v>772</v>
      </c>
      <c r="D6" s="83"/>
      <c r="E6" s="83"/>
      <c r="F6" s="83"/>
    </row>
    <row r="7" spans="1:6" ht="52.05" customHeight="1" x14ac:dyDescent="0.3">
      <c r="B7" s="82" t="s">
        <v>769</v>
      </c>
      <c r="C7" s="83" t="s">
        <v>773</v>
      </c>
      <c r="D7" s="83"/>
      <c r="E7" s="83"/>
      <c r="F7" s="83"/>
    </row>
    <row r="8" spans="1:6" x14ac:dyDescent="0.3">
      <c r="B8" s="43"/>
      <c r="C8" s="43"/>
      <c r="D8" s="43"/>
      <c r="E8" s="43"/>
      <c r="F8" s="43"/>
    </row>
    <row r="9" spans="1:6" ht="15.6" x14ac:dyDescent="0.3">
      <c r="B9" s="73" t="s">
        <v>237</v>
      </c>
      <c r="C9" s="73"/>
      <c r="D9" s="73"/>
      <c r="E9" s="73"/>
      <c r="F9" s="73"/>
    </row>
    <row r="10" spans="1:6" x14ac:dyDescent="0.3">
      <c r="B10" s="71" t="s">
        <v>238</v>
      </c>
      <c r="C10" s="71"/>
      <c r="D10" s="71"/>
      <c r="E10" s="71"/>
      <c r="F10" s="71"/>
    </row>
    <row r="11" spans="1:6" ht="45.6" customHeight="1" x14ac:dyDescent="0.3">
      <c r="B11" s="28" t="s">
        <v>62</v>
      </c>
      <c r="C11" s="65" t="s">
        <v>7</v>
      </c>
      <c r="D11" s="65"/>
      <c r="E11" s="65"/>
      <c r="F11" s="65"/>
    </row>
    <row r="12" spans="1:6" ht="24" x14ac:dyDescent="0.3">
      <c r="B12" s="29" t="s">
        <v>1</v>
      </c>
      <c r="C12" s="29" t="s">
        <v>239</v>
      </c>
      <c r="D12" s="30" t="s">
        <v>240</v>
      </c>
      <c r="E12" s="30" t="s">
        <v>241</v>
      </c>
      <c r="F12" s="30" t="s">
        <v>242</v>
      </c>
    </row>
    <row r="13" spans="1:6" s="43" customFormat="1" ht="26.4" x14ac:dyDescent="0.3">
      <c r="B13" s="31" t="s">
        <v>94</v>
      </c>
      <c r="C13" s="5" t="s">
        <v>243</v>
      </c>
      <c r="D13" s="32" t="s">
        <v>244</v>
      </c>
      <c r="E13" s="33" t="s">
        <v>245</v>
      </c>
      <c r="F13" s="34" t="s">
        <v>246</v>
      </c>
    </row>
    <row r="14" spans="1:6" s="43" customFormat="1" ht="26.4" x14ac:dyDescent="0.3">
      <c r="B14" s="31" t="s">
        <v>100</v>
      </c>
      <c r="C14" s="5" t="s">
        <v>243</v>
      </c>
      <c r="D14" s="32" t="s">
        <v>247</v>
      </c>
      <c r="E14" s="33" t="s">
        <v>245</v>
      </c>
      <c r="F14" s="34" t="s">
        <v>246</v>
      </c>
    </row>
    <row r="15" spans="1:6" s="43" customFormat="1" ht="26.4" x14ac:dyDescent="0.3">
      <c r="B15" s="31" t="s">
        <v>106</v>
      </c>
      <c r="C15" s="5" t="s">
        <v>243</v>
      </c>
      <c r="D15" s="32" t="s">
        <v>248</v>
      </c>
      <c r="E15" s="33" t="s">
        <v>245</v>
      </c>
      <c r="F15" s="34" t="s">
        <v>246</v>
      </c>
    </row>
    <row r="16" spans="1:6" s="43" customFormat="1" ht="26.4" x14ac:dyDescent="0.3">
      <c r="B16" s="31" t="s">
        <v>112</v>
      </c>
      <c r="C16" s="5" t="s">
        <v>243</v>
      </c>
      <c r="D16" s="32" t="s">
        <v>608</v>
      </c>
      <c r="E16" s="33" t="s">
        <v>245</v>
      </c>
      <c r="F16" s="34" t="s">
        <v>246</v>
      </c>
    </row>
    <row r="17" spans="2:6" s="43" customFormat="1" ht="26.4" x14ac:dyDescent="0.3">
      <c r="B17" s="31" t="s">
        <v>118</v>
      </c>
      <c r="C17" s="5" t="s">
        <v>243</v>
      </c>
      <c r="D17" s="32" t="s">
        <v>249</v>
      </c>
      <c r="E17" s="33" t="s">
        <v>245</v>
      </c>
      <c r="F17" s="34" t="s">
        <v>246</v>
      </c>
    </row>
    <row r="18" spans="2:6" s="43" customFormat="1" ht="26.4" x14ac:dyDescent="0.3">
      <c r="B18" s="35" t="s">
        <v>124</v>
      </c>
      <c r="C18" s="9" t="s">
        <v>250</v>
      </c>
      <c r="D18" s="32" t="s">
        <v>251</v>
      </c>
      <c r="E18" s="33" t="s">
        <v>245</v>
      </c>
      <c r="F18" s="34" t="s">
        <v>246</v>
      </c>
    </row>
    <row r="19" spans="2:6" s="43" customFormat="1" ht="26.4" x14ac:dyDescent="0.3">
      <c r="B19" s="35" t="s">
        <v>130</v>
      </c>
      <c r="C19" s="9" t="s">
        <v>250</v>
      </c>
      <c r="D19" s="32" t="s">
        <v>252</v>
      </c>
      <c r="E19" s="33" t="s">
        <v>245</v>
      </c>
      <c r="F19" s="34" t="s">
        <v>246</v>
      </c>
    </row>
    <row r="20" spans="2:6" s="43" customFormat="1" ht="26.4" x14ac:dyDescent="0.3">
      <c r="B20" s="35" t="s">
        <v>136</v>
      </c>
      <c r="C20" s="9" t="s">
        <v>250</v>
      </c>
      <c r="D20" s="32" t="s">
        <v>253</v>
      </c>
      <c r="E20" s="33" t="s">
        <v>245</v>
      </c>
      <c r="F20" s="34" t="s">
        <v>246</v>
      </c>
    </row>
    <row r="21" spans="2:6" s="43" customFormat="1" ht="26.4" x14ac:dyDescent="0.3">
      <c r="B21" s="35" t="s">
        <v>142</v>
      </c>
      <c r="C21" s="9" t="s">
        <v>250</v>
      </c>
      <c r="D21" s="32" t="s">
        <v>254</v>
      </c>
      <c r="E21" s="33" t="s">
        <v>245</v>
      </c>
      <c r="F21" s="34" t="s">
        <v>246</v>
      </c>
    </row>
    <row r="22" spans="2:6" s="43" customFormat="1" ht="26.4" x14ac:dyDescent="0.3">
      <c r="B22" s="36" t="s">
        <v>148</v>
      </c>
      <c r="C22" s="11" t="s">
        <v>255</v>
      </c>
      <c r="D22" s="32" t="s">
        <v>256</v>
      </c>
      <c r="E22" s="33" t="s">
        <v>245</v>
      </c>
      <c r="F22" s="34" t="s">
        <v>246</v>
      </c>
    </row>
    <row r="23" spans="2:6" s="43" customFormat="1" ht="26.4" x14ac:dyDescent="0.3">
      <c r="B23" s="36" t="s">
        <v>154</v>
      </c>
      <c r="C23" s="11" t="s">
        <v>255</v>
      </c>
      <c r="D23" s="32" t="s">
        <v>257</v>
      </c>
      <c r="E23" s="33" t="s">
        <v>245</v>
      </c>
      <c r="F23" s="34" t="s">
        <v>246</v>
      </c>
    </row>
    <row r="24" spans="2:6" s="43" customFormat="1" ht="26.4" x14ac:dyDescent="0.3">
      <c r="B24" s="36" t="s">
        <v>160</v>
      </c>
      <c r="C24" s="11" t="s">
        <v>255</v>
      </c>
      <c r="D24" s="32" t="s">
        <v>258</v>
      </c>
      <c r="E24" s="33" t="s">
        <v>245</v>
      </c>
      <c r="F24" s="34" t="s">
        <v>246</v>
      </c>
    </row>
    <row r="25" spans="2:6" s="43" customFormat="1" ht="26.4" x14ac:dyDescent="0.3">
      <c r="B25" s="36" t="s">
        <v>166</v>
      </c>
      <c r="C25" s="11" t="s">
        <v>255</v>
      </c>
      <c r="D25" s="32" t="s">
        <v>259</v>
      </c>
      <c r="E25" s="33" t="s">
        <v>245</v>
      </c>
      <c r="F25" s="34" t="s">
        <v>246</v>
      </c>
    </row>
    <row r="26" spans="2:6" s="43" customFormat="1" ht="26.4" x14ac:dyDescent="0.3">
      <c r="B26" s="37" t="s">
        <v>172</v>
      </c>
      <c r="C26" s="13" t="s">
        <v>260</v>
      </c>
      <c r="D26" s="32" t="s">
        <v>261</v>
      </c>
      <c r="E26" s="33" t="s">
        <v>245</v>
      </c>
      <c r="F26" s="34" t="s">
        <v>246</v>
      </c>
    </row>
    <row r="27" spans="2:6" s="43" customFormat="1" ht="26.4" x14ac:dyDescent="0.3">
      <c r="B27" s="37" t="s">
        <v>178</v>
      </c>
      <c r="C27" s="13" t="s">
        <v>260</v>
      </c>
      <c r="D27" s="32" t="s">
        <v>262</v>
      </c>
      <c r="E27" s="33" t="s">
        <v>245</v>
      </c>
      <c r="F27" s="34" t="s">
        <v>246</v>
      </c>
    </row>
    <row r="28" spans="2:6" s="43" customFormat="1" ht="22.8" x14ac:dyDescent="0.3">
      <c r="B28" s="37" t="s">
        <v>184</v>
      </c>
      <c r="C28" s="13" t="s">
        <v>260</v>
      </c>
      <c r="D28" s="32" t="s">
        <v>263</v>
      </c>
      <c r="E28" s="33" t="s">
        <v>245</v>
      </c>
      <c r="F28" s="34" t="s">
        <v>246</v>
      </c>
    </row>
    <row r="29" spans="2:6" s="43" customFormat="1" x14ac:dyDescent="0.3"/>
    <row r="30" spans="2:6" s="43" customFormat="1" x14ac:dyDescent="0.3">
      <c r="B30" s="71" t="s">
        <v>264</v>
      </c>
      <c r="C30" s="71"/>
      <c r="D30" s="71"/>
      <c r="E30" s="71"/>
      <c r="F30" s="71"/>
    </row>
    <row r="31" spans="2:6" s="43" customFormat="1" x14ac:dyDescent="0.3">
      <c r="B31" s="28" t="s">
        <v>62</v>
      </c>
      <c r="C31" s="65" t="s">
        <v>12</v>
      </c>
      <c r="D31" s="65"/>
      <c r="E31" s="65"/>
      <c r="F31" s="65"/>
    </row>
    <row r="32" spans="2:6" s="43" customFormat="1" ht="24" x14ac:dyDescent="0.3">
      <c r="B32" s="29" t="s">
        <v>1</v>
      </c>
      <c r="C32" s="29" t="s">
        <v>239</v>
      </c>
      <c r="D32" s="30" t="s">
        <v>240</v>
      </c>
      <c r="E32" s="30" t="s">
        <v>241</v>
      </c>
      <c r="F32" s="30" t="s">
        <v>242</v>
      </c>
    </row>
    <row r="33" spans="2:6" s="43" customFormat="1" ht="26.4" x14ac:dyDescent="0.3">
      <c r="B33" s="31" t="s">
        <v>94</v>
      </c>
      <c r="C33" s="5" t="s">
        <v>243</v>
      </c>
      <c r="D33" s="32" t="s">
        <v>265</v>
      </c>
      <c r="E33" s="33" t="s">
        <v>245</v>
      </c>
      <c r="F33" s="34" t="s">
        <v>246</v>
      </c>
    </row>
    <row r="34" spans="2:6" s="43" customFormat="1" ht="26.4" x14ac:dyDescent="0.3">
      <c r="B34" s="31" t="s">
        <v>100</v>
      </c>
      <c r="C34" s="5" t="s">
        <v>243</v>
      </c>
      <c r="D34" s="32" t="s">
        <v>266</v>
      </c>
      <c r="E34" s="33" t="s">
        <v>245</v>
      </c>
      <c r="F34" s="34" t="s">
        <v>246</v>
      </c>
    </row>
    <row r="35" spans="2:6" s="43" customFormat="1" ht="26.4" x14ac:dyDescent="0.3">
      <c r="B35" s="31" t="s">
        <v>106</v>
      </c>
      <c r="C35" s="5" t="s">
        <v>243</v>
      </c>
      <c r="D35" s="32" t="s">
        <v>267</v>
      </c>
      <c r="E35" s="33" t="s">
        <v>245</v>
      </c>
      <c r="F35" s="34" t="s">
        <v>246</v>
      </c>
    </row>
    <row r="36" spans="2:6" s="43" customFormat="1" ht="26.4" x14ac:dyDescent="0.3">
      <c r="B36" s="31" t="s">
        <v>112</v>
      </c>
      <c r="C36" s="5" t="s">
        <v>243</v>
      </c>
      <c r="D36" s="32" t="s">
        <v>268</v>
      </c>
      <c r="E36" s="33" t="s">
        <v>245</v>
      </c>
      <c r="F36" s="34" t="s">
        <v>246</v>
      </c>
    </row>
    <row r="37" spans="2:6" s="43" customFormat="1" ht="26.4" x14ac:dyDescent="0.3">
      <c r="B37" s="35" t="s">
        <v>118</v>
      </c>
      <c r="C37" s="9" t="s">
        <v>250</v>
      </c>
      <c r="D37" s="32" t="s">
        <v>269</v>
      </c>
      <c r="E37" s="33" t="s">
        <v>245</v>
      </c>
      <c r="F37" s="34" t="s">
        <v>246</v>
      </c>
    </row>
    <row r="38" spans="2:6" s="43" customFormat="1" ht="26.4" x14ac:dyDescent="0.3">
      <c r="B38" s="35" t="s">
        <v>124</v>
      </c>
      <c r="C38" s="9" t="s">
        <v>250</v>
      </c>
      <c r="D38" s="32" t="s">
        <v>270</v>
      </c>
      <c r="E38" s="33" t="s">
        <v>245</v>
      </c>
      <c r="F38" s="34" t="s">
        <v>246</v>
      </c>
    </row>
    <row r="39" spans="2:6" s="43" customFormat="1" ht="26.4" x14ac:dyDescent="0.3">
      <c r="B39" s="35" t="s">
        <v>130</v>
      </c>
      <c r="C39" s="9" t="s">
        <v>250</v>
      </c>
      <c r="D39" s="32" t="s">
        <v>271</v>
      </c>
      <c r="E39" s="33" t="s">
        <v>245</v>
      </c>
      <c r="F39" s="34" t="s">
        <v>246</v>
      </c>
    </row>
    <row r="40" spans="2:6" s="43" customFormat="1" ht="26.4" x14ac:dyDescent="0.3">
      <c r="B40" s="35" t="s">
        <v>136</v>
      </c>
      <c r="C40" s="9" t="s">
        <v>250</v>
      </c>
      <c r="D40" s="32" t="s">
        <v>272</v>
      </c>
      <c r="E40" s="33" t="s">
        <v>245</v>
      </c>
      <c r="F40" s="34" t="s">
        <v>246</v>
      </c>
    </row>
    <row r="41" spans="2:6" s="43" customFormat="1" ht="26.4" x14ac:dyDescent="0.3">
      <c r="B41" s="36" t="s">
        <v>142</v>
      </c>
      <c r="C41" s="11" t="s">
        <v>255</v>
      </c>
      <c r="D41" s="32" t="s">
        <v>273</v>
      </c>
      <c r="E41" s="33" t="s">
        <v>245</v>
      </c>
      <c r="F41" s="34" t="s">
        <v>246</v>
      </c>
    </row>
    <row r="42" spans="2:6" s="43" customFormat="1" ht="26.4" x14ac:dyDescent="0.3">
      <c r="B42" s="36" t="s">
        <v>148</v>
      </c>
      <c r="C42" s="11" t="s">
        <v>255</v>
      </c>
      <c r="D42" s="32" t="s">
        <v>274</v>
      </c>
      <c r="E42" s="33" t="s">
        <v>245</v>
      </c>
      <c r="F42" s="34" t="s">
        <v>246</v>
      </c>
    </row>
    <row r="43" spans="2:6" s="43" customFormat="1" ht="26.4" x14ac:dyDescent="0.3">
      <c r="B43" s="36" t="s">
        <v>154</v>
      </c>
      <c r="C43" s="11" t="s">
        <v>255</v>
      </c>
      <c r="D43" s="32" t="s">
        <v>275</v>
      </c>
      <c r="E43" s="33" t="s">
        <v>245</v>
      </c>
      <c r="F43" s="34" t="s">
        <v>246</v>
      </c>
    </row>
    <row r="44" spans="2:6" s="43" customFormat="1" ht="26.4" x14ac:dyDescent="0.3">
      <c r="B44" s="36" t="s">
        <v>160</v>
      </c>
      <c r="C44" s="11" t="s">
        <v>255</v>
      </c>
      <c r="D44" s="32" t="s">
        <v>276</v>
      </c>
      <c r="E44" s="33" t="s">
        <v>245</v>
      </c>
      <c r="F44" s="34" t="s">
        <v>246</v>
      </c>
    </row>
    <row r="45" spans="2:6" s="43" customFormat="1" ht="26.4" x14ac:dyDescent="0.3">
      <c r="B45" s="37" t="s">
        <v>166</v>
      </c>
      <c r="C45" s="13" t="s">
        <v>260</v>
      </c>
      <c r="D45" s="32" t="s">
        <v>277</v>
      </c>
      <c r="E45" s="33" t="s">
        <v>245</v>
      </c>
      <c r="F45" s="34" t="s">
        <v>246</v>
      </c>
    </row>
    <row r="46" spans="2:6" s="43" customFormat="1" ht="26.4" x14ac:dyDescent="0.3">
      <c r="B46" s="37" t="s">
        <v>172</v>
      </c>
      <c r="C46" s="13" t="s">
        <v>260</v>
      </c>
      <c r="D46" s="32" t="s">
        <v>278</v>
      </c>
      <c r="E46" s="33" t="s">
        <v>245</v>
      </c>
      <c r="F46" s="34" t="s">
        <v>246</v>
      </c>
    </row>
    <row r="47" spans="2:6" s="43" customFormat="1" ht="26.4" x14ac:dyDescent="0.3">
      <c r="B47" s="37" t="s">
        <v>178</v>
      </c>
      <c r="C47" s="13" t="s">
        <v>260</v>
      </c>
      <c r="D47" s="32" t="s">
        <v>279</v>
      </c>
      <c r="E47" s="33" t="s">
        <v>245</v>
      </c>
      <c r="F47" s="34" t="s">
        <v>246</v>
      </c>
    </row>
    <row r="48" spans="2:6" s="43" customFormat="1" x14ac:dyDescent="0.3"/>
    <row r="49" spans="2:6" s="43" customFormat="1" x14ac:dyDescent="0.3">
      <c r="B49" s="71" t="s">
        <v>280</v>
      </c>
      <c r="C49" s="71"/>
      <c r="D49" s="71"/>
      <c r="E49" s="71"/>
      <c r="F49" s="71"/>
    </row>
    <row r="50" spans="2:6" s="43" customFormat="1" ht="44.4" customHeight="1" x14ac:dyDescent="0.3">
      <c r="B50" s="28" t="s">
        <v>62</v>
      </c>
      <c r="C50" s="65" t="s">
        <v>14</v>
      </c>
      <c r="D50" s="65"/>
      <c r="E50" s="65"/>
      <c r="F50" s="65"/>
    </row>
    <row r="51" spans="2:6" s="43" customFormat="1" ht="24" x14ac:dyDescent="0.3">
      <c r="B51" s="29" t="s">
        <v>1</v>
      </c>
      <c r="C51" s="29" t="s">
        <v>239</v>
      </c>
      <c r="D51" s="30" t="s">
        <v>240</v>
      </c>
      <c r="E51" s="30" t="s">
        <v>241</v>
      </c>
      <c r="F51" s="30" t="s">
        <v>242</v>
      </c>
    </row>
    <row r="52" spans="2:6" s="43" customFormat="1" ht="26.4" x14ac:dyDescent="0.3">
      <c r="B52" s="31" t="s">
        <v>94</v>
      </c>
      <c r="C52" s="5" t="s">
        <v>243</v>
      </c>
      <c r="D52" s="32" t="s">
        <v>281</v>
      </c>
      <c r="E52" s="33" t="s">
        <v>245</v>
      </c>
      <c r="F52" s="34" t="s">
        <v>246</v>
      </c>
    </row>
    <row r="53" spans="2:6" s="43" customFormat="1" ht="26.4" x14ac:dyDescent="0.3">
      <c r="B53" s="31" t="s">
        <v>100</v>
      </c>
      <c r="C53" s="5" t="s">
        <v>243</v>
      </c>
      <c r="D53" s="32" t="s">
        <v>282</v>
      </c>
      <c r="E53" s="33" t="s">
        <v>245</v>
      </c>
      <c r="F53" s="34" t="s">
        <v>246</v>
      </c>
    </row>
    <row r="54" spans="2:6" s="43" customFormat="1" ht="26.4" x14ac:dyDescent="0.3">
      <c r="B54" s="31" t="s">
        <v>106</v>
      </c>
      <c r="C54" s="5" t="s">
        <v>243</v>
      </c>
      <c r="D54" s="32" t="s">
        <v>283</v>
      </c>
      <c r="E54" s="33" t="s">
        <v>245</v>
      </c>
      <c r="F54" s="34" t="s">
        <v>246</v>
      </c>
    </row>
    <row r="55" spans="2:6" s="43" customFormat="1" ht="22.8" x14ac:dyDescent="0.3">
      <c r="B55" s="31" t="s">
        <v>112</v>
      </c>
      <c r="C55" s="5" t="s">
        <v>243</v>
      </c>
      <c r="D55" s="32" t="s">
        <v>284</v>
      </c>
      <c r="E55" s="33" t="s">
        <v>245</v>
      </c>
      <c r="F55" s="34" t="s">
        <v>246</v>
      </c>
    </row>
    <row r="56" spans="2:6" s="43" customFormat="1" ht="26.4" x14ac:dyDescent="0.3">
      <c r="B56" s="31" t="s">
        <v>118</v>
      </c>
      <c r="C56" s="5" t="s">
        <v>243</v>
      </c>
      <c r="D56" s="32" t="s">
        <v>285</v>
      </c>
      <c r="E56" s="33" t="s">
        <v>245</v>
      </c>
      <c r="F56" s="34" t="s">
        <v>246</v>
      </c>
    </row>
    <row r="57" spans="2:6" s="43" customFormat="1" ht="26.4" x14ac:dyDescent="0.3">
      <c r="B57" s="35" t="s">
        <v>124</v>
      </c>
      <c r="C57" s="9" t="s">
        <v>250</v>
      </c>
      <c r="D57" s="32" t="s">
        <v>286</v>
      </c>
      <c r="E57" s="33" t="s">
        <v>245</v>
      </c>
      <c r="F57" s="34" t="s">
        <v>246</v>
      </c>
    </row>
    <row r="58" spans="2:6" s="43" customFormat="1" ht="26.4" x14ac:dyDescent="0.3">
      <c r="B58" s="35" t="s">
        <v>130</v>
      </c>
      <c r="C58" s="9" t="s">
        <v>250</v>
      </c>
      <c r="D58" s="32" t="s">
        <v>287</v>
      </c>
      <c r="E58" s="33" t="s">
        <v>245</v>
      </c>
      <c r="F58" s="34" t="s">
        <v>246</v>
      </c>
    </row>
    <row r="59" spans="2:6" s="43" customFormat="1" ht="26.4" x14ac:dyDescent="0.3">
      <c r="B59" s="35" t="s">
        <v>136</v>
      </c>
      <c r="C59" s="9" t="s">
        <v>250</v>
      </c>
      <c r="D59" s="32" t="s">
        <v>288</v>
      </c>
      <c r="E59" s="33" t="s">
        <v>245</v>
      </c>
      <c r="F59" s="34" t="s">
        <v>246</v>
      </c>
    </row>
    <row r="60" spans="2:6" s="43" customFormat="1" ht="26.4" x14ac:dyDescent="0.3">
      <c r="B60" s="35" t="s">
        <v>142</v>
      </c>
      <c r="C60" s="9" t="s">
        <v>250</v>
      </c>
      <c r="D60" s="32" t="s">
        <v>289</v>
      </c>
      <c r="E60" s="33" t="s">
        <v>245</v>
      </c>
      <c r="F60" s="34" t="s">
        <v>246</v>
      </c>
    </row>
    <row r="61" spans="2:6" s="43" customFormat="1" ht="26.4" x14ac:dyDescent="0.3">
      <c r="B61" s="36" t="s">
        <v>148</v>
      </c>
      <c r="C61" s="11" t="s">
        <v>255</v>
      </c>
      <c r="D61" s="32" t="s">
        <v>290</v>
      </c>
      <c r="E61" s="33" t="s">
        <v>245</v>
      </c>
      <c r="F61" s="34" t="s">
        <v>246</v>
      </c>
    </row>
    <row r="62" spans="2:6" s="43" customFormat="1" ht="26.4" x14ac:dyDescent="0.3">
      <c r="B62" s="36" t="s">
        <v>154</v>
      </c>
      <c r="C62" s="11" t="s">
        <v>255</v>
      </c>
      <c r="D62" s="32" t="s">
        <v>291</v>
      </c>
      <c r="E62" s="33" t="s">
        <v>245</v>
      </c>
      <c r="F62" s="34" t="s">
        <v>246</v>
      </c>
    </row>
    <row r="63" spans="2:6" s="43" customFormat="1" ht="26.4" x14ac:dyDescent="0.3">
      <c r="B63" s="36" t="s">
        <v>160</v>
      </c>
      <c r="C63" s="11" t="s">
        <v>255</v>
      </c>
      <c r="D63" s="32" t="s">
        <v>292</v>
      </c>
      <c r="E63" s="33" t="s">
        <v>245</v>
      </c>
      <c r="F63" s="34" t="s">
        <v>246</v>
      </c>
    </row>
    <row r="64" spans="2:6" s="43" customFormat="1" ht="26.4" x14ac:dyDescent="0.3">
      <c r="B64" s="36" t="s">
        <v>166</v>
      </c>
      <c r="C64" s="11" t="s">
        <v>255</v>
      </c>
      <c r="D64" s="32" t="s">
        <v>293</v>
      </c>
      <c r="E64" s="33" t="s">
        <v>245</v>
      </c>
      <c r="F64" s="34" t="s">
        <v>246</v>
      </c>
    </row>
    <row r="65" spans="2:6" s="43" customFormat="1" ht="26.4" x14ac:dyDescent="0.3">
      <c r="B65" s="37" t="s">
        <v>172</v>
      </c>
      <c r="C65" s="13" t="s">
        <v>260</v>
      </c>
      <c r="D65" s="32" t="s">
        <v>294</v>
      </c>
      <c r="E65" s="33" t="s">
        <v>245</v>
      </c>
      <c r="F65" s="34" t="s">
        <v>246</v>
      </c>
    </row>
    <row r="66" spans="2:6" s="43" customFormat="1" ht="26.4" x14ac:dyDescent="0.3">
      <c r="B66" s="37" t="s">
        <v>178</v>
      </c>
      <c r="C66" s="13" t="s">
        <v>260</v>
      </c>
      <c r="D66" s="32" t="s">
        <v>295</v>
      </c>
      <c r="E66" s="33" t="s">
        <v>245</v>
      </c>
      <c r="F66" s="34" t="s">
        <v>246</v>
      </c>
    </row>
    <row r="67" spans="2:6" s="43" customFormat="1" ht="26.4" x14ac:dyDescent="0.3">
      <c r="B67" s="37" t="s">
        <v>184</v>
      </c>
      <c r="C67" s="13" t="s">
        <v>260</v>
      </c>
      <c r="D67" s="32" t="s">
        <v>296</v>
      </c>
      <c r="E67" s="33" t="s">
        <v>245</v>
      </c>
      <c r="F67" s="34" t="s">
        <v>246</v>
      </c>
    </row>
    <row r="68" spans="2:6" s="43" customFormat="1" x14ac:dyDescent="0.3"/>
    <row r="69" spans="2:6" s="43" customFormat="1" x14ac:dyDescent="0.3">
      <c r="B69" s="71" t="s">
        <v>297</v>
      </c>
      <c r="C69" s="71"/>
      <c r="D69" s="71"/>
      <c r="E69" s="71"/>
      <c r="F69" s="71"/>
    </row>
    <row r="70" spans="2:6" s="43" customFormat="1" ht="42" customHeight="1" x14ac:dyDescent="0.3">
      <c r="B70" s="28" t="s">
        <v>62</v>
      </c>
      <c r="C70" s="65" t="s">
        <v>16</v>
      </c>
      <c r="D70" s="65"/>
      <c r="E70" s="65"/>
      <c r="F70" s="65"/>
    </row>
    <row r="71" spans="2:6" s="43" customFormat="1" ht="24" x14ac:dyDescent="0.3">
      <c r="B71" s="29" t="s">
        <v>1</v>
      </c>
      <c r="C71" s="29" t="s">
        <v>239</v>
      </c>
      <c r="D71" s="30" t="s">
        <v>240</v>
      </c>
      <c r="E71" s="30" t="s">
        <v>241</v>
      </c>
      <c r="F71" s="30" t="s">
        <v>242</v>
      </c>
    </row>
    <row r="72" spans="2:6" s="43" customFormat="1" ht="26.4" x14ac:dyDescent="0.3">
      <c r="B72" s="31" t="s">
        <v>94</v>
      </c>
      <c r="C72" s="5" t="s">
        <v>243</v>
      </c>
      <c r="D72" s="32" t="s">
        <v>298</v>
      </c>
      <c r="E72" s="33" t="s">
        <v>245</v>
      </c>
      <c r="F72" s="34" t="s">
        <v>246</v>
      </c>
    </row>
    <row r="73" spans="2:6" s="43" customFormat="1" ht="26.4" x14ac:dyDescent="0.3">
      <c r="B73" s="31" t="s">
        <v>100</v>
      </c>
      <c r="C73" s="5" t="s">
        <v>243</v>
      </c>
      <c r="D73" s="32" t="s">
        <v>299</v>
      </c>
      <c r="E73" s="33" t="s">
        <v>245</v>
      </c>
      <c r="F73" s="34" t="s">
        <v>246</v>
      </c>
    </row>
    <row r="74" spans="2:6" s="43" customFormat="1" ht="26.4" x14ac:dyDescent="0.3">
      <c r="B74" s="31" t="s">
        <v>106</v>
      </c>
      <c r="C74" s="5" t="s">
        <v>243</v>
      </c>
      <c r="D74" s="32" t="s">
        <v>300</v>
      </c>
      <c r="E74" s="33" t="s">
        <v>245</v>
      </c>
      <c r="F74" s="34" t="s">
        <v>246</v>
      </c>
    </row>
    <row r="75" spans="2:6" s="43" customFormat="1" ht="26.4" x14ac:dyDescent="0.3">
      <c r="B75" s="35" t="s">
        <v>112</v>
      </c>
      <c r="C75" s="9" t="s">
        <v>250</v>
      </c>
      <c r="D75" s="32" t="s">
        <v>301</v>
      </c>
      <c r="E75" s="33" t="s">
        <v>245</v>
      </c>
      <c r="F75" s="34" t="s">
        <v>246</v>
      </c>
    </row>
    <row r="76" spans="2:6" s="43" customFormat="1" ht="26.4" x14ac:dyDescent="0.3">
      <c r="B76" s="35" t="s">
        <v>118</v>
      </c>
      <c r="C76" s="9" t="s">
        <v>250</v>
      </c>
      <c r="D76" s="32" t="s">
        <v>302</v>
      </c>
      <c r="E76" s="33" t="s">
        <v>245</v>
      </c>
      <c r="F76" s="34" t="s">
        <v>246</v>
      </c>
    </row>
    <row r="77" spans="2:6" s="43" customFormat="1" ht="26.4" x14ac:dyDescent="0.3">
      <c r="B77" s="35" t="s">
        <v>124</v>
      </c>
      <c r="C77" s="9" t="s">
        <v>250</v>
      </c>
      <c r="D77" s="32" t="s">
        <v>303</v>
      </c>
      <c r="E77" s="33" t="s">
        <v>245</v>
      </c>
      <c r="F77" s="34" t="s">
        <v>246</v>
      </c>
    </row>
    <row r="78" spans="2:6" s="43" customFormat="1" ht="26.4" x14ac:dyDescent="0.3">
      <c r="B78" s="36" t="s">
        <v>130</v>
      </c>
      <c r="C78" s="11" t="s">
        <v>255</v>
      </c>
      <c r="D78" s="32" t="s">
        <v>304</v>
      </c>
      <c r="E78" s="33" t="s">
        <v>245</v>
      </c>
      <c r="F78" s="34" t="s">
        <v>246</v>
      </c>
    </row>
    <row r="79" spans="2:6" s="43" customFormat="1" ht="26.4" x14ac:dyDescent="0.3">
      <c r="B79" s="36" t="s">
        <v>136</v>
      </c>
      <c r="C79" s="11" t="s">
        <v>255</v>
      </c>
      <c r="D79" s="32" t="s">
        <v>305</v>
      </c>
      <c r="E79" s="33" t="s">
        <v>245</v>
      </c>
      <c r="F79" s="34" t="s">
        <v>246</v>
      </c>
    </row>
    <row r="80" spans="2:6" s="43" customFormat="1" ht="26.4" x14ac:dyDescent="0.3">
      <c r="B80" s="36" t="s">
        <v>142</v>
      </c>
      <c r="C80" s="11" t="s">
        <v>255</v>
      </c>
      <c r="D80" s="32" t="s">
        <v>306</v>
      </c>
      <c r="E80" s="33" t="s">
        <v>245</v>
      </c>
      <c r="F80" s="34" t="s">
        <v>246</v>
      </c>
    </row>
    <row r="81" spans="2:6" s="43" customFormat="1" ht="26.4" x14ac:dyDescent="0.3">
      <c r="B81" s="37" t="s">
        <v>148</v>
      </c>
      <c r="C81" s="13" t="s">
        <v>260</v>
      </c>
      <c r="D81" s="32" t="s">
        <v>307</v>
      </c>
      <c r="E81" s="33" t="s">
        <v>245</v>
      </c>
      <c r="F81" s="34" t="s">
        <v>246</v>
      </c>
    </row>
    <row r="82" spans="2:6" s="43" customFormat="1" ht="26.4" x14ac:dyDescent="0.3">
      <c r="B82" s="37" t="s">
        <v>154</v>
      </c>
      <c r="C82" s="13" t="s">
        <v>260</v>
      </c>
      <c r="D82" s="32" t="s">
        <v>308</v>
      </c>
      <c r="E82" s="33" t="s">
        <v>245</v>
      </c>
      <c r="F82" s="34" t="s">
        <v>246</v>
      </c>
    </row>
    <row r="83" spans="2:6" s="43" customFormat="1" ht="26.4" x14ac:dyDescent="0.3">
      <c r="B83" s="37" t="s">
        <v>160</v>
      </c>
      <c r="C83" s="13" t="s">
        <v>260</v>
      </c>
      <c r="D83" s="32" t="s">
        <v>309</v>
      </c>
      <c r="E83" s="33" t="s">
        <v>245</v>
      </c>
      <c r="F83" s="34" t="s">
        <v>246</v>
      </c>
    </row>
    <row r="84" spans="2:6" s="43" customFormat="1" x14ac:dyDescent="0.3"/>
    <row r="85" spans="2:6" s="43" customFormat="1" x14ac:dyDescent="0.3">
      <c r="B85" s="71" t="s">
        <v>310</v>
      </c>
      <c r="C85" s="71"/>
      <c r="D85" s="71"/>
      <c r="E85" s="71"/>
      <c r="F85" s="71"/>
    </row>
    <row r="86" spans="2:6" s="43" customFormat="1" ht="43.8" customHeight="1" x14ac:dyDescent="0.3">
      <c r="B86" s="28" t="s">
        <v>62</v>
      </c>
      <c r="C86" s="65" t="s">
        <v>18</v>
      </c>
      <c r="D86" s="65"/>
      <c r="E86" s="65"/>
      <c r="F86" s="65"/>
    </row>
    <row r="87" spans="2:6" s="43" customFormat="1" ht="24" x14ac:dyDescent="0.3">
      <c r="B87" s="29" t="s">
        <v>1</v>
      </c>
      <c r="C87" s="29" t="s">
        <v>239</v>
      </c>
      <c r="D87" s="30" t="s">
        <v>240</v>
      </c>
      <c r="E87" s="30" t="s">
        <v>241</v>
      </c>
      <c r="F87" s="30" t="s">
        <v>242</v>
      </c>
    </row>
    <row r="88" spans="2:6" s="43" customFormat="1" ht="26.4" x14ac:dyDescent="0.3">
      <c r="B88" s="31" t="s">
        <v>94</v>
      </c>
      <c r="C88" s="5" t="s">
        <v>243</v>
      </c>
      <c r="D88" s="32" t="s">
        <v>311</v>
      </c>
      <c r="E88" s="33" t="s">
        <v>245</v>
      </c>
      <c r="F88" s="34" t="s">
        <v>246</v>
      </c>
    </row>
    <row r="89" spans="2:6" s="43" customFormat="1" ht="26.4" x14ac:dyDescent="0.3">
      <c r="B89" s="31" t="s">
        <v>100</v>
      </c>
      <c r="C89" s="5" t="s">
        <v>243</v>
      </c>
      <c r="D89" s="32" t="s">
        <v>312</v>
      </c>
      <c r="E89" s="33" t="s">
        <v>245</v>
      </c>
      <c r="F89" s="34" t="s">
        <v>246</v>
      </c>
    </row>
    <row r="90" spans="2:6" s="43" customFormat="1" ht="26.4" x14ac:dyDescent="0.3">
      <c r="B90" s="31" t="s">
        <v>106</v>
      </c>
      <c r="C90" s="5" t="s">
        <v>243</v>
      </c>
      <c r="D90" s="32" t="s">
        <v>313</v>
      </c>
      <c r="E90" s="33" t="s">
        <v>245</v>
      </c>
      <c r="F90" s="34" t="s">
        <v>246</v>
      </c>
    </row>
    <row r="91" spans="2:6" s="43" customFormat="1" ht="26.4" x14ac:dyDescent="0.3">
      <c r="B91" s="31" t="s">
        <v>112</v>
      </c>
      <c r="C91" s="5" t="s">
        <v>243</v>
      </c>
      <c r="D91" s="32" t="s">
        <v>314</v>
      </c>
      <c r="E91" s="33" t="s">
        <v>245</v>
      </c>
      <c r="F91" s="34" t="s">
        <v>246</v>
      </c>
    </row>
    <row r="92" spans="2:6" s="43" customFormat="1" ht="26.4" x14ac:dyDescent="0.3">
      <c r="B92" s="35" t="s">
        <v>118</v>
      </c>
      <c r="C92" s="9" t="s">
        <v>250</v>
      </c>
      <c r="D92" s="32" t="s">
        <v>315</v>
      </c>
      <c r="E92" s="33" t="s">
        <v>245</v>
      </c>
      <c r="F92" s="34" t="s">
        <v>246</v>
      </c>
    </row>
    <row r="93" spans="2:6" s="43" customFormat="1" ht="26.4" x14ac:dyDescent="0.3">
      <c r="B93" s="35" t="s">
        <v>124</v>
      </c>
      <c r="C93" s="9" t="s">
        <v>250</v>
      </c>
      <c r="D93" s="32" t="s">
        <v>316</v>
      </c>
      <c r="E93" s="33" t="s">
        <v>245</v>
      </c>
      <c r="F93" s="34" t="s">
        <v>246</v>
      </c>
    </row>
    <row r="94" spans="2:6" s="43" customFormat="1" ht="26.4" x14ac:dyDescent="0.3">
      <c r="B94" s="35" t="s">
        <v>130</v>
      </c>
      <c r="C94" s="9" t="s">
        <v>250</v>
      </c>
      <c r="D94" s="32" t="s">
        <v>317</v>
      </c>
      <c r="E94" s="33" t="s">
        <v>245</v>
      </c>
      <c r="F94" s="34" t="s">
        <v>246</v>
      </c>
    </row>
    <row r="95" spans="2:6" s="43" customFormat="1" ht="26.4" x14ac:dyDescent="0.3">
      <c r="B95" s="35" t="s">
        <v>136</v>
      </c>
      <c r="C95" s="9" t="s">
        <v>250</v>
      </c>
      <c r="D95" s="32" t="s">
        <v>318</v>
      </c>
      <c r="E95" s="33" t="s">
        <v>245</v>
      </c>
      <c r="F95" s="34" t="s">
        <v>246</v>
      </c>
    </row>
    <row r="96" spans="2:6" s="43" customFormat="1" ht="26.4" x14ac:dyDescent="0.3">
      <c r="B96" s="36" t="s">
        <v>142</v>
      </c>
      <c r="C96" s="11" t="s">
        <v>255</v>
      </c>
      <c r="D96" s="32" t="s">
        <v>319</v>
      </c>
      <c r="E96" s="33" t="s">
        <v>245</v>
      </c>
      <c r="F96" s="34" t="s">
        <v>246</v>
      </c>
    </row>
    <row r="97" spans="2:6" s="43" customFormat="1" ht="26.4" x14ac:dyDescent="0.3">
      <c r="B97" s="36" t="s">
        <v>148</v>
      </c>
      <c r="C97" s="11" t="s">
        <v>255</v>
      </c>
      <c r="D97" s="32" t="s">
        <v>320</v>
      </c>
      <c r="E97" s="33" t="s">
        <v>245</v>
      </c>
      <c r="F97" s="34" t="s">
        <v>246</v>
      </c>
    </row>
    <row r="98" spans="2:6" s="43" customFormat="1" ht="26.4" x14ac:dyDescent="0.3">
      <c r="B98" s="36" t="s">
        <v>154</v>
      </c>
      <c r="C98" s="11" t="s">
        <v>255</v>
      </c>
      <c r="D98" s="32" t="s">
        <v>321</v>
      </c>
      <c r="E98" s="33" t="s">
        <v>245</v>
      </c>
      <c r="F98" s="34" t="s">
        <v>246</v>
      </c>
    </row>
    <row r="99" spans="2:6" s="43" customFormat="1" ht="26.4" x14ac:dyDescent="0.3">
      <c r="B99" s="37" t="s">
        <v>160</v>
      </c>
      <c r="C99" s="13" t="s">
        <v>260</v>
      </c>
      <c r="D99" s="32" t="s">
        <v>322</v>
      </c>
      <c r="E99" s="33" t="s">
        <v>245</v>
      </c>
      <c r="F99" s="34" t="s">
        <v>246</v>
      </c>
    </row>
    <row r="100" spans="2:6" s="43" customFormat="1" ht="26.4" x14ac:dyDescent="0.3">
      <c r="B100" s="37" t="s">
        <v>166</v>
      </c>
      <c r="C100" s="13" t="s">
        <v>260</v>
      </c>
      <c r="D100" s="32" t="s">
        <v>323</v>
      </c>
      <c r="E100" s="33" t="s">
        <v>245</v>
      </c>
      <c r="F100" s="34" t="s">
        <v>246</v>
      </c>
    </row>
    <row r="101" spans="2:6" s="43" customFormat="1" ht="26.4" x14ac:dyDescent="0.3">
      <c r="B101" s="37" t="s">
        <v>172</v>
      </c>
      <c r="C101" s="13" t="s">
        <v>260</v>
      </c>
      <c r="D101" s="32" t="s">
        <v>324</v>
      </c>
      <c r="E101" s="33" t="s">
        <v>245</v>
      </c>
      <c r="F101" s="34" t="s">
        <v>246</v>
      </c>
    </row>
    <row r="102" spans="2:6" s="43" customFormat="1" x14ac:dyDescent="0.3"/>
    <row r="103" spans="2:6" s="43" customFormat="1" x14ac:dyDescent="0.3">
      <c r="B103" s="71" t="s">
        <v>325</v>
      </c>
      <c r="C103" s="71"/>
      <c r="D103" s="71"/>
      <c r="E103" s="71"/>
      <c r="F103" s="71"/>
    </row>
    <row r="104" spans="2:6" s="43" customFormat="1" ht="35.4" customHeight="1" x14ac:dyDescent="0.3">
      <c r="B104" s="28" t="s">
        <v>62</v>
      </c>
      <c r="C104" s="65" t="s">
        <v>20</v>
      </c>
      <c r="D104" s="65"/>
      <c r="E104" s="65"/>
      <c r="F104" s="65"/>
    </row>
    <row r="105" spans="2:6" s="43" customFormat="1" ht="24" x14ac:dyDescent="0.3">
      <c r="B105" s="29" t="s">
        <v>1</v>
      </c>
      <c r="C105" s="29" t="s">
        <v>239</v>
      </c>
      <c r="D105" s="30" t="s">
        <v>240</v>
      </c>
      <c r="E105" s="30" t="s">
        <v>241</v>
      </c>
      <c r="F105" s="30" t="s">
        <v>242</v>
      </c>
    </row>
    <row r="106" spans="2:6" s="43" customFormat="1" ht="26.4" x14ac:dyDescent="0.3">
      <c r="B106" s="31" t="s">
        <v>94</v>
      </c>
      <c r="C106" s="5" t="s">
        <v>243</v>
      </c>
      <c r="D106" s="32" t="s">
        <v>326</v>
      </c>
      <c r="E106" s="33" t="s">
        <v>245</v>
      </c>
      <c r="F106" s="34" t="s">
        <v>246</v>
      </c>
    </row>
    <row r="107" spans="2:6" s="43" customFormat="1" ht="26.4" x14ac:dyDescent="0.3">
      <c r="B107" s="31" t="s">
        <v>100</v>
      </c>
      <c r="C107" s="5" t="s">
        <v>243</v>
      </c>
      <c r="D107" s="32" t="s">
        <v>327</v>
      </c>
      <c r="E107" s="33" t="s">
        <v>245</v>
      </c>
      <c r="F107" s="34" t="s">
        <v>246</v>
      </c>
    </row>
    <row r="108" spans="2:6" s="43" customFormat="1" ht="26.4" x14ac:dyDescent="0.3">
      <c r="B108" s="35" t="s">
        <v>106</v>
      </c>
      <c r="C108" s="9" t="s">
        <v>250</v>
      </c>
      <c r="D108" s="32" t="s">
        <v>328</v>
      </c>
      <c r="E108" s="33" t="s">
        <v>245</v>
      </c>
      <c r="F108" s="34" t="s">
        <v>246</v>
      </c>
    </row>
    <row r="109" spans="2:6" s="43" customFormat="1" ht="26.4" x14ac:dyDescent="0.3">
      <c r="B109" s="35" t="s">
        <v>112</v>
      </c>
      <c r="C109" s="9" t="s">
        <v>250</v>
      </c>
      <c r="D109" s="32" t="s">
        <v>329</v>
      </c>
      <c r="E109" s="33" t="s">
        <v>245</v>
      </c>
      <c r="F109" s="34" t="s">
        <v>246</v>
      </c>
    </row>
    <row r="110" spans="2:6" s="43" customFormat="1" ht="26.4" x14ac:dyDescent="0.3">
      <c r="B110" s="35" t="s">
        <v>118</v>
      </c>
      <c r="C110" s="9" t="s">
        <v>250</v>
      </c>
      <c r="D110" s="32" t="s">
        <v>330</v>
      </c>
      <c r="E110" s="33" t="s">
        <v>245</v>
      </c>
      <c r="F110" s="34" t="s">
        <v>246</v>
      </c>
    </row>
    <row r="111" spans="2:6" s="43" customFormat="1" ht="26.4" x14ac:dyDescent="0.3">
      <c r="B111" s="36" t="s">
        <v>124</v>
      </c>
      <c r="C111" s="11" t="s">
        <v>255</v>
      </c>
      <c r="D111" s="32" t="s">
        <v>331</v>
      </c>
      <c r="E111" s="33" t="s">
        <v>245</v>
      </c>
      <c r="F111" s="34" t="s">
        <v>246</v>
      </c>
    </row>
    <row r="112" spans="2:6" s="43" customFormat="1" ht="26.4" x14ac:dyDescent="0.3">
      <c r="B112" s="36" t="s">
        <v>130</v>
      </c>
      <c r="C112" s="11" t="s">
        <v>255</v>
      </c>
      <c r="D112" s="32" t="s">
        <v>332</v>
      </c>
      <c r="E112" s="33" t="s">
        <v>245</v>
      </c>
      <c r="F112" s="34" t="s">
        <v>246</v>
      </c>
    </row>
    <row r="113" spans="2:6" s="43" customFormat="1" ht="26.4" x14ac:dyDescent="0.3">
      <c r="B113" s="36" t="s">
        <v>136</v>
      </c>
      <c r="C113" s="11" t="s">
        <v>255</v>
      </c>
      <c r="D113" s="32" t="s">
        <v>333</v>
      </c>
      <c r="E113" s="33" t="s">
        <v>245</v>
      </c>
      <c r="F113" s="34" t="s">
        <v>246</v>
      </c>
    </row>
    <row r="114" spans="2:6" s="43" customFormat="1" ht="26.4" x14ac:dyDescent="0.3">
      <c r="B114" s="37" t="s">
        <v>142</v>
      </c>
      <c r="C114" s="13" t="s">
        <v>260</v>
      </c>
      <c r="D114" s="32" t="s">
        <v>334</v>
      </c>
      <c r="E114" s="33" t="s">
        <v>245</v>
      </c>
      <c r="F114" s="34" t="s">
        <v>246</v>
      </c>
    </row>
    <row r="115" spans="2:6" s="43" customFormat="1" ht="26.4" x14ac:dyDescent="0.3">
      <c r="B115" s="37" t="s">
        <v>148</v>
      </c>
      <c r="C115" s="13" t="s">
        <v>260</v>
      </c>
      <c r="D115" s="32" t="s">
        <v>335</v>
      </c>
      <c r="E115" s="33" t="s">
        <v>245</v>
      </c>
      <c r="F115" s="34" t="s">
        <v>246</v>
      </c>
    </row>
    <row r="116" spans="2:6" s="43" customFormat="1" ht="26.4" x14ac:dyDescent="0.3">
      <c r="B116" s="37" t="s">
        <v>154</v>
      </c>
      <c r="C116" s="13" t="s">
        <v>260</v>
      </c>
      <c r="D116" s="32" t="s">
        <v>336</v>
      </c>
      <c r="E116" s="33" t="s">
        <v>245</v>
      </c>
      <c r="F116" s="34" t="s">
        <v>246</v>
      </c>
    </row>
    <row r="117" spans="2:6" s="43" customFormat="1" x14ac:dyDescent="0.3"/>
    <row r="118" spans="2:6" s="43" customFormat="1" ht="15.6" x14ac:dyDescent="0.3">
      <c r="B118" s="72" t="s">
        <v>337</v>
      </c>
      <c r="C118" s="72"/>
      <c r="D118" s="72"/>
      <c r="E118" s="72"/>
      <c r="F118" s="72"/>
    </row>
    <row r="119" spans="2:6" s="43" customFormat="1" x14ac:dyDescent="0.3">
      <c r="B119" s="69" t="s">
        <v>338</v>
      </c>
      <c r="C119" s="69"/>
      <c r="D119" s="69"/>
      <c r="E119" s="69"/>
      <c r="F119" s="69"/>
    </row>
    <row r="120" spans="2:6" s="43" customFormat="1" ht="48" customHeight="1" x14ac:dyDescent="0.3">
      <c r="B120" s="38" t="s">
        <v>62</v>
      </c>
      <c r="C120" s="65" t="s">
        <v>22</v>
      </c>
      <c r="D120" s="65"/>
      <c r="E120" s="65"/>
      <c r="F120" s="65"/>
    </row>
    <row r="121" spans="2:6" s="43" customFormat="1" ht="24" x14ac:dyDescent="0.3">
      <c r="B121" s="29" t="s">
        <v>1</v>
      </c>
      <c r="C121" s="29" t="s">
        <v>239</v>
      </c>
      <c r="D121" s="30" t="s">
        <v>240</v>
      </c>
      <c r="E121" s="30" t="s">
        <v>241</v>
      </c>
      <c r="F121" s="30" t="s">
        <v>242</v>
      </c>
    </row>
    <row r="122" spans="2:6" s="43" customFormat="1" ht="26.4" x14ac:dyDescent="0.3">
      <c r="B122" s="31" t="s">
        <v>94</v>
      </c>
      <c r="C122" s="5" t="s">
        <v>243</v>
      </c>
      <c r="D122" s="32" t="s">
        <v>339</v>
      </c>
      <c r="E122" s="33" t="s">
        <v>245</v>
      </c>
      <c r="F122" s="34" t="s">
        <v>246</v>
      </c>
    </row>
    <row r="123" spans="2:6" s="43" customFormat="1" ht="26.4" x14ac:dyDescent="0.3">
      <c r="B123" s="31" t="s">
        <v>100</v>
      </c>
      <c r="C123" s="5" t="s">
        <v>243</v>
      </c>
      <c r="D123" s="32" t="s">
        <v>340</v>
      </c>
      <c r="E123" s="33" t="s">
        <v>245</v>
      </c>
      <c r="F123" s="34" t="s">
        <v>246</v>
      </c>
    </row>
    <row r="124" spans="2:6" s="43" customFormat="1" ht="26.4" x14ac:dyDescent="0.3">
      <c r="B124" s="31" t="s">
        <v>106</v>
      </c>
      <c r="C124" s="5" t="s">
        <v>243</v>
      </c>
      <c r="D124" s="32" t="s">
        <v>341</v>
      </c>
      <c r="E124" s="33" t="s">
        <v>245</v>
      </c>
      <c r="F124" s="34" t="s">
        <v>246</v>
      </c>
    </row>
    <row r="125" spans="2:6" s="43" customFormat="1" ht="26.4" x14ac:dyDescent="0.3">
      <c r="B125" s="31" t="s">
        <v>112</v>
      </c>
      <c r="C125" s="5" t="s">
        <v>243</v>
      </c>
      <c r="D125" s="32" t="s">
        <v>342</v>
      </c>
      <c r="E125" s="33" t="s">
        <v>245</v>
      </c>
      <c r="F125" s="34" t="s">
        <v>246</v>
      </c>
    </row>
    <row r="126" spans="2:6" s="43" customFormat="1" ht="26.4" x14ac:dyDescent="0.3">
      <c r="B126" s="35" t="s">
        <v>118</v>
      </c>
      <c r="C126" s="9" t="s">
        <v>250</v>
      </c>
      <c r="D126" s="32" t="s">
        <v>343</v>
      </c>
      <c r="E126" s="33" t="s">
        <v>245</v>
      </c>
      <c r="F126" s="34" t="s">
        <v>246</v>
      </c>
    </row>
    <row r="127" spans="2:6" s="43" customFormat="1" ht="26.4" x14ac:dyDescent="0.3">
      <c r="B127" s="35" t="s">
        <v>124</v>
      </c>
      <c r="C127" s="9" t="s">
        <v>250</v>
      </c>
      <c r="D127" s="32" t="s">
        <v>344</v>
      </c>
      <c r="E127" s="33" t="s">
        <v>245</v>
      </c>
      <c r="F127" s="34" t="s">
        <v>246</v>
      </c>
    </row>
    <row r="128" spans="2:6" s="43" customFormat="1" ht="26.4" x14ac:dyDescent="0.3">
      <c r="B128" s="35" t="s">
        <v>130</v>
      </c>
      <c r="C128" s="9" t="s">
        <v>250</v>
      </c>
      <c r="D128" s="32" t="s">
        <v>345</v>
      </c>
      <c r="E128" s="33" t="s">
        <v>245</v>
      </c>
      <c r="F128" s="34" t="s">
        <v>246</v>
      </c>
    </row>
    <row r="129" spans="2:6" s="43" customFormat="1" ht="26.4" x14ac:dyDescent="0.3">
      <c r="B129" s="36" t="s">
        <v>136</v>
      </c>
      <c r="C129" s="11" t="s">
        <v>255</v>
      </c>
      <c r="D129" s="32" t="s">
        <v>346</v>
      </c>
      <c r="E129" s="33" t="s">
        <v>245</v>
      </c>
      <c r="F129" s="34" t="s">
        <v>246</v>
      </c>
    </row>
    <row r="130" spans="2:6" s="43" customFormat="1" ht="26.4" x14ac:dyDescent="0.3">
      <c r="B130" s="36" t="s">
        <v>142</v>
      </c>
      <c r="C130" s="11" t="s">
        <v>255</v>
      </c>
      <c r="D130" s="32" t="s">
        <v>347</v>
      </c>
      <c r="E130" s="33" t="s">
        <v>245</v>
      </c>
      <c r="F130" s="34" t="s">
        <v>246</v>
      </c>
    </row>
    <row r="131" spans="2:6" s="43" customFormat="1" ht="26.4" x14ac:dyDescent="0.3">
      <c r="B131" s="36" t="s">
        <v>148</v>
      </c>
      <c r="C131" s="11" t="s">
        <v>255</v>
      </c>
      <c r="D131" s="32" t="s">
        <v>348</v>
      </c>
      <c r="E131" s="33" t="s">
        <v>245</v>
      </c>
      <c r="F131" s="34" t="s">
        <v>246</v>
      </c>
    </row>
    <row r="132" spans="2:6" s="43" customFormat="1" ht="26.4" x14ac:dyDescent="0.3">
      <c r="B132" s="37" t="s">
        <v>154</v>
      </c>
      <c r="C132" s="13" t="s">
        <v>260</v>
      </c>
      <c r="D132" s="32" t="s">
        <v>349</v>
      </c>
      <c r="E132" s="33" t="s">
        <v>245</v>
      </c>
      <c r="F132" s="34" t="s">
        <v>246</v>
      </c>
    </row>
    <row r="133" spans="2:6" s="43" customFormat="1" ht="26.4" x14ac:dyDescent="0.3">
      <c r="B133" s="37" t="s">
        <v>160</v>
      </c>
      <c r="C133" s="13" t="s">
        <v>260</v>
      </c>
      <c r="D133" s="32" t="s">
        <v>350</v>
      </c>
      <c r="E133" s="33" t="s">
        <v>245</v>
      </c>
      <c r="F133" s="34" t="s">
        <v>246</v>
      </c>
    </row>
    <row r="134" spans="2:6" s="43" customFormat="1" ht="26.4" x14ac:dyDescent="0.3">
      <c r="B134" s="37" t="s">
        <v>166</v>
      </c>
      <c r="C134" s="13" t="s">
        <v>260</v>
      </c>
      <c r="D134" s="32" t="s">
        <v>351</v>
      </c>
      <c r="E134" s="33" t="s">
        <v>245</v>
      </c>
      <c r="F134" s="34" t="s">
        <v>246</v>
      </c>
    </row>
    <row r="135" spans="2:6" s="43" customFormat="1" x14ac:dyDescent="0.3"/>
    <row r="136" spans="2:6" s="43" customFormat="1" x14ac:dyDescent="0.3">
      <c r="B136" s="69" t="s">
        <v>352</v>
      </c>
      <c r="C136" s="69"/>
      <c r="D136" s="69"/>
      <c r="E136" s="69"/>
      <c r="F136" s="69"/>
    </row>
    <row r="137" spans="2:6" s="43" customFormat="1" ht="37.200000000000003" customHeight="1" x14ac:dyDescent="0.3">
      <c r="B137" s="38" t="s">
        <v>62</v>
      </c>
      <c r="C137" s="65" t="s">
        <v>25</v>
      </c>
      <c r="D137" s="65"/>
      <c r="E137" s="65"/>
      <c r="F137" s="65"/>
    </row>
    <row r="138" spans="2:6" s="43" customFormat="1" ht="24" x14ac:dyDescent="0.3">
      <c r="B138" s="29" t="s">
        <v>1</v>
      </c>
      <c r="C138" s="29" t="s">
        <v>239</v>
      </c>
      <c r="D138" s="30" t="s">
        <v>240</v>
      </c>
      <c r="E138" s="30" t="s">
        <v>241</v>
      </c>
      <c r="F138" s="30" t="s">
        <v>242</v>
      </c>
    </row>
    <row r="139" spans="2:6" s="43" customFormat="1" ht="26.4" x14ac:dyDescent="0.3">
      <c r="B139" s="31" t="s">
        <v>94</v>
      </c>
      <c r="C139" s="5" t="s">
        <v>243</v>
      </c>
      <c r="D139" s="32" t="s">
        <v>353</v>
      </c>
      <c r="E139" s="33" t="s">
        <v>245</v>
      </c>
      <c r="F139" s="34" t="s">
        <v>246</v>
      </c>
    </row>
    <row r="140" spans="2:6" s="43" customFormat="1" ht="26.4" x14ac:dyDescent="0.3">
      <c r="B140" s="31" t="s">
        <v>100</v>
      </c>
      <c r="C140" s="5" t="s">
        <v>243</v>
      </c>
      <c r="D140" s="32" t="s">
        <v>354</v>
      </c>
      <c r="E140" s="33" t="s">
        <v>245</v>
      </c>
      <c r="F140" s="34" t="s">
        <v>246</v>
      </c>
    </row>
    <row r="141" spans="2:6" s="43" customFormat="1" ht="26.4" x14ac:dyDescent="0.3">
      <c r="B141" s="31" t="s">
        <v>106</v>
      </c>
      <c r="C141" s="5" t="s">
        <v>243</v>
      </c>
      <c r="D141" s="32" t="s">
        <v>355</v>
      </c>
      <c r="E141" s="33" t="s">
        <v>245</v>
      </c>
      <c r="F141" s="34" t="s">
        <v>246</v>
      </c>
    </row>
    <row r="142" spans="2:6" s="43" customFormat="1" ht="26.4" x14ac:dyDescent="0.3">
      <c r="B142" s="31" t="s">
        <v>112</v>
      </c>
      <c r="C142" s="5" t="s">
        <v>243</v>
      </c>
      <c r="D142" s="32" t="s">
        <v>356</v>
      </c>
      <c r="E142" s="33" t="s">
        <v>245</v>
      </c>
      <c r="F142" s="34" t="s">
        <v>246</v>
      </c>
    </row>
    <row r="143" spans="2:6" s="43" customFormat="1" ht="26.4" x14ac:dyDescent="0.3">
      <c r="B143" s="31" t="s">
        <v>118</v>
      </c>
      <c r="C143" s="5" t="s">
        <v>243</v>
      </c>
      <c r="D143" s="32" t="s">
        <v>357</v>
      </c>
      <c r="E143" s="33" t="s">
        <v>245</v>
      </c>
      <c r="F143" s="34" t="s">
        <v>246</v>
      </c>
    </row>
    <row r="144" spans="2:6" s="43" customFormat="1" ht="26.4" x14ac:dyDescent="0.3">
      <c r="B144" s="35" t="s">
        <v>124</v>
      </c>
      <c r="C144" s="9" t="s">
        <v>250</v>
      </c>
      <c r="D144" s="32" t="s">
        <v>358</v>
      </c>
      <c r="E144" s="33" t="s">
        <v>245</v>
      </c>
      <c r="F144" s="34" t="s">
        <v>246</v>
      </c>
    </row>
    <row r="145" spans="2:6" s="43" customFormat="1" ht="26.4" x14ac:dyDescent="0.3">
      <c r="B145" s="35" t="s">
        <v>130</v>
      </c>
      <c r="C145" s="9" t="s">
        <v>250</v>
      </c>
      <c r="D145" s="32" t="s">
        <v>359</v>
      </c>
      <c r="E145" s="33" t="s">
        <v>245</v>
      </c>
      <c r="F145" s="34" t="s">
        <v>246</v>
      </c>
    </row>
    <row r="146" spans="2:6" s="43" customFormat="1" ht="26.4" x14ac:dyDescent="0.3">
      <c r="B146" s="35" t="s">
        <v>136</v>
      </c>
      <c r="C146" s="9" t="s">
        <v>250</v>
      </c>
      <c r="D146" s="32" t="s">
        <v>360</v>
      </c>
      <c r="E146" s="33" t="s">
        <v>245</v>
      </c>
      <c r="F146" s="34" t="s">
        <v>246</v>
      </c>
    </row>
    <row r="147" spans="2:6" s="43" customFormat="1" ht="26.4" x14ac:dyDescent="0.3">
      <c r="B147" s="36" t="s">
        <v>142</v>
      </c>
      <c r="C147" s="11" t="s">
        <v>255</v>
      </c>
      <c r="D147" s="32" t="s">
        <v>361</v>
      </c>
      <c r="E147" s="33" t="s">
        <v>245</v>
      </c>
      <c r="F147" s="34" t="s">
        <v>246</v>
      </c>
    </row>
    <row r="148" spans="2:6" s="43" customFormat="1" ht="26.4" x14ac:dyDescent="0.3">
      <c r="B148" s="36" t="s">
        <v>148</v>
      </c>
      <c r="C148" s="11" t="s">
        <v>255</v>
      </c>
      <c r="D148" s="32" t="s">
        <v>362</v>
      </c>
      <c r="E148" s="33" t="s">
        <v>245</v>
      </c>
      <c r="F148" s="34" t="s">
        <v>246</v>
      </c>
    </row>
    <row r="149" spans="2:6" s="43" customFormat="1" ht="26.4" x14ac:dyDescent="0.3">
      <c r="B149" s="36" t="s">
        <v>154</v>
      </c>
      <c r="C149" s="11" t="s">
        <v>255</v>
      </c>
      <c r="D149" s="32" t="s">
        <v>363</v>
      </c>
      <c r="E149" s="33" t="s">
        <v>245</v>
      </c>
      <c r="F149" s="34" t="s">
        <v>246</v>
      </c>
    </row>
    <row r="150" spans="2:6" s="43" customFormat="1" ht="26.4" x14ac:dyDescent="0.3">
      <c r="B150" s="37" t="s">
        <v>160</v>
      </c>
      <c r="C150" s="13" t="s">
        <v>260</v>
      </c>
      <c r="D150" s="32" t="s">
        <v>364</v>
      </c>
      <c r="E150" s="33" t="s">
        <v>245</v>
      </c>
      <c r="F150" s="34" t="s">
        <v>246</v>
      </c>
    </row>
    <row r="151" spans="2:6" s="43" customFormat="1" ht="22.8" x14ac:dyDescent="0.3">
      <c r="B151" s="37" t="s">
        <v>166</v>
      </c>
      <c r="C151" s="13" t="s">
        <v>260</v>
      </c>
      <c r="D151" s="32" t="s">
        <v>365</v>
      </c>
      <c r="E151" s="33" t="s">
        <v>245</v>
      </c>
      <c r="F151" s="34" t="s">
        <v>246</v>
      </c>
    </row>
    <row r="152" spans="2:6" s="43" customFormat="1" ht="26.4" x14ac:dyDescent="0.3">
      <c r="B152" s="37" t="s">
        <v>172</v>
      </c>
      <c r="C152" s="13" t="s">
        <v>260</v>
      </c>
      <c r="D152" s="32" t="s">
        <v>366</v>
      </c>
      <c r="E152" s="33" t="s">
        <v>245</v>
      </c>
      <c r="F152" s="34" t="s">
        <v>246</v>
      </c>
    </row>
    <row r="153" spans="2:6" s="43" customFormat="1" x14ac:dyDescent="0.3"/>
    <row r="154" spans="2:6" s="43" customFormat="1" x14ac:dyDescent="0.3">
      <c r="B154" s="69" t="s">
        <v>367</v>
      </c>
      <c r="C154" s="69"/>
      <c r="D154" s="69"/>
      <c r="E154" s="69"/>
      <c r="F154" s="69"/>
    </row>
    <row r="155" spans="2:6" s="43" customFormat="1" ht="28.8" customHeight="1" x14ac:dyDescent="0.3">
      <c r="B155" s="38" t="s">
        <v>62</v>
      </c>
      <c r="C155" s="65" t="s">
        <v>27</v>
      </c>
      <c r="D155" s="65"/>
      <c r="E155" s="65"/>
      <c r="F155" s="65"/>
    </row>
    <row r="156" spans="2:6" s="43" customFormat="1" ht="24" x14ac:dyDescent="0.3">
      <c r="B156" s="29" t="s">
        <v>1</v>
      </c>
      <c r="C156" s="29" t="s">
        <v>239</v>
      </c>
      <c r="D156" s="30" t="s">
        <v>240</v>
      </c>
      <c r="E156" s="30" t="s">
        <v>241</v>
      </c>
      <c r="F156" s="30" t="s">
        <v>242</v>
      </c>
    </row>
    <row r="157" spans="2:6" s="43" customFormat="1" ht="26.4" x14ac:dyDescent="0.3">
      <c r="B157" s="31" t="s">
        <v>94</v>
      </c>
      <c r="C157" s="5" t="s">
        <v>243</v>
      </c>
      <c r="D157" s="32" t="s">
        <v>368</v>
      </c>
      <c r="E157" s="33" t="s">
        <v>245</v>
      </c>
      <c r="F157" s="34" t="s">
        <v>246</v>
      </c>
    </row>
    <row r="158" spans="2:6" s="43" customFormat="1" ht="26.4" x14ac:dyDescent="0.3">
      <c r="B158" s="31" t="s">
        <v>100</v>
      </c>
      <c r="C158" s="5" t="s">
        <v>243</v>
      </c>
      <c r="D158" s="32" t="s">
        <v>369</v>
      </c>
      <c r="E158" s="33" t="s">
        <v>245</v>
      </c>
      <c r="F158" s="34" t="s">
        <v>246</v>
      </c>
    </row>
    <row r="159" spans="2:6" s="43" customFormat="1" ht="26.4" x14ac:dyDescent="0.3">
      <c r="B159" s="31" t="s">
        <v>106</v>
      </c>
      <c r="C159" s="5" t="s">
        <v>243</v>
      </c>
      <c r="D159" s="32" t="s">
        <v>370</v>
      </c>
      <c r="E159" s="33" t="s">
        <v>245</v>
      </c>
      <c r="F159" s="34" t="s">
        <v>246</v>
      </c>
    </row>
    <row r="160" spans="2:6" s="43" customFormat="1" ht="26.4" x14ac:dyDescent="0.3">
      <c r="B160" s="35" t="s">
        <v>112</v>
      </c>
      <c r="C160" s="9" t="s">
        <v>250</v>
      </c>
      <c r="D160" s="32" t="s">
        <v>371</v>
      </c>
      <c r="E160" s="33" t="s">
        <v>245</v>
      </c>
      <c r="F160" s="34" t="s">
        <v>246</v>
      </c>
    </row>
    <row r="161" spans="2:6" s="43" customFormat="1" ht="26.4" x14ac:dyDescent="0.3">
      <c r="B161" s="35" t="s">
        <v>118</v>
      </c>
      <c r="C161" s="9" t="s">
        <v>250</v>
      </c>
      <c r="D161" s="32" t="s">
        <v>372</v>
      </c>
      <c r="E161" s="33" t="s">
        <v>245</v>
      </c>
      <c r="F161" s="34" t="s">
        <v>246</v>
      </c>
    </row>
    <row r="162" spans="2:6" s="43" customFormat="1" ht="26.4" x14ac:dyDescent="0.3">
      <c r="B162" s="35" t="s">
        <v>124</v>
      </c>
      <c r="C162" s="9" t="s">
        <v>250</v>
      </c>
      <c r="D162" s="32" t="s">
        <v>373</v>
      </c>
      <c r="E162" s="33" t="s">
        <v>245</v>
      </c>
      <c r="F162" s="34" t="s">
        <v>246</v>
      </c>
    </row>
    <row r="163" spans="2:6" s="43" customFormat="1" ht="26.4" x14ac:dyDescent="0.3">
      <c r="B163" s="35" t="s">
        <v>130</v>
      </c>
      <c r="C163" s="9" t="s">
        <v>250</v>
      </c>
      <c r="D163" s="32" t="s">
        <v>374</v>
      </c>
      <c r="E163" s="33" t="s">
        <v>245</v>
      </c>
      <c r="F163" s="34" t="s">
        <v>246</v>
      </c>
    </row>
    <row r="164" spans="2:6" s="43" customFormat="1" ht="26.4" x14ac:dyDescent="0.3">
      <c r="B164" s="36" t="s">
        <v>136</v>
      </c>
      <c r="C164" s="11" t="s">
        <v>255</v>
      </c>
      <c r="D164" s="32" t="s">
        <v>375</v>
      </c>
      <c r="E164" s="33" t="s">
        <v>245</v>
      </c>
      <c r="F164" s="34" t="s">
        <v>246</v>
      </c>
    </row>
    <row r="165" spans="2:6" s="43" customFormat="1" ht="26.4" x14ac:dyDescent="0.3">
      <c r="B165" s="36" t="s">
        <v>142</v>
      </c>
      <c r="C165" s="11" t="s">
        <v>255</v>
      </c>
      <c r="D165" s="32" t="s">
        <v>376</v>
      </c>
      <c r="E165" s="33" t="s">
        <v>245</v>
      </c>
      <c r="F165" s="34" t="s">
        <v>246</v>
      </c>
    </row>
    <row r="166" spans="2:6" s="43" customFormat="1" ht="26.4" x14ac:dyDescent="0.3">
      <c r="B166" s="36" t="s">
        <v>148</v>
      </c>
      <c r="C166" s="11" t="s">
        <v>255</v>
      </c>
      <c r="D166" s="32" t="s">
        <v>377</v>
      </c>
      <c r="E166" s="33" t="s">
        <v>245</v>
      </c>
      <c r="F166" s="34" t="s">
        <v>246</v>
      </c>
    </row>
    <row r="167" spans="2:6" s="43" customFormat="1" ht="26.4" x14ac:dyDescent="0.3">
      <c r="B167" s="37" t="s">
        <v>154</v>
      </c>
      <c r="C167" s="13" t="s">
        <v>260</v>
      </c>
      <c r="D167" s="32" t="s">
        <v>378</v>
      </c>
      <c r="E167" s="33" t="s">
        <v>245</v>
      </c>
      <c r="F167" s="34" t="s">
        <v>246</v>
      </c>
    </row>
    <row r="168" spans="2:6" s="43" customFormat="1" ht="26.4" x14ac:dyDescent="0.3">
      <c r="B168" s="37" t="s">
        <v>160</v>
      </c>
      <c r="C168" s="13" t="s">
        <v>260</v>
      </c>
      <c r="D168" s="32" t="s">
        <v>379</v>
      </c>
      <c r="E168" s="33" t="s">
        <v>245</v>
      </c>
      <c r="F168" s="34" t="s">
        <v>246</v>
      </c>
    </row>
    <row r="169" spans="2:6" s="43" customFormat="1" ht="26.4" x14ac:dyDescent="0.3">
      <c r="B169" s="37" t="s">
        <v>166</v>
      </c>
      <c r="C169" s="13" t="s">
        <v>260</v>
      </c>
      <c r="D169" s="32" t="s">
        <v>380</v>
      </c>
      <c r="E169" s="33" t="s">
        <v>245</v>
      </c>
      <c r="F169" s="34" t="s">
        <v>246</v>
      </c>
    </row>
    <row r="170" spans="2:6" s="43" customFormat="1" x14ac:dyDescent="0.3"/>
    <row r="171" spans="2:6" s="43" customFormat="1" x14ac:dyDescent="0.3">
      <c r="B171" s="69" t="s">
        <v>381</v>
      </c>
      <c r="C171" s="69"/>
      <c r="D171" s="69"/>
      <c r="E171" s="69"/>
      <c r="F171" s="69"/>
    </row>
    <row r="172" spans="2:6" s="43" customFormat="1" ht="42" customHeight="1" x14ac:dyDescent="0.3">
      <c r="B172" s="38" t="s">
        <v>62</v>
      </c>
      <c r="C172" s="65" t="s">
        <v>29</v>
      </c>
      <c r="D172" s="65"/>
      <c r="E172" s="65"/>
      <c r="F172" s="65"/>
    </row>
    <row r="173" spans="2:6" s="43" customFormat="1" ht="24" x14ac:dyDescent="0.3">
      <c r="B173" s="29" t="s">
        <v>1</v>
      </c>
      <c r="C173" s="29" t="s">
        <v>239</v>
      </c>
      <c r="D173" s="30" t="s">
        <v>240</v>
      </c>
      <c r="E173" s="30" t="s">
        <v>241</v>
      </c>
      <c r="F173" s="30" t="s">
        <v>242</v>
      </c>
    </row>
    <row r="174" spans="2:6" s="43" customFormat="1" ht="26.4" x14ac:dyDescent="0.3">
      <c r="B174" s="31" t="s">
        <v>94</v>
      </c>
      <c r="C174" s="5" t="s">
        <v>243</v>
      </c>
      <c r="D174" s="32" t="s">
        <v>382</v>
      </c>
      <c r="E174" s="33" t="s">
        <v>245</v>
      </c>
      <c r="F174" s="34" t="s">
        <v>246</v>
      </c>
    </row>
    <row r="175" spans="2:6" s="43" customFormat="1" ht="26.4" x14ac:dyDescent="0.3">
      <c r="B175" s="31" t="s">
        <v>100</v>
      </c>
      <c r="C175" s="5" t="s">
        <v>243</v>
      </c>
      <c r="D175" s="32" t="s">
        <v>383</v>
      </c>
      <c r="E175" s="33" t="s">
        <v>245</v>
      </c>
      <c r="F175" s="34" t="s">
        <v>246</v>
      </c>
    </row>
    <row r="176" spans="2:6" s="43" customFormat="1" ht="26.4" x14ac:dyDescent="0.3">
      <c r="B176" s="31" t="s">
        <v>106</v>
      </c>
      <c r="C176" s="5" t="s">
        <v>243</v>
      </c>
      <c r="D176" s="32" t="s">
        <v>384</v>
      </c>
      <c r="E176" s="33" t="s">
        <v>245</v>
      </c>
      <c r="F176" s="34" t="s">
        <v>246</v>
      </c>
    </row>
    <row r="177" spans="2:6" s="43" customFormat="1" ht="26.4" x14ac:dyDescent="0.3">
      <c r="B177" s="31" t="s">
        <v>112</v>
      </c>
      <c r="C177" s="5" t="s">
        <v>243</v>
      </c>
      <c r="D177" s="32" t="s">
        <v>385</v>
      </c>
      <c r="E177" s="33" t="s">
        <v>245</v>
      </c>
      <c r="F177" s="34" t="s">
        <v>246</v>
      </c>
    </row>
    <row r="178" spans="2:6" s="43" customFormat="1" ht="26.4" x14ac:dyDescent="0.3">
      <c r="B178" s="35" t="s">
        <v>118</v>
      </c>
      <c r="C178" s="9" t="s">
        <v>250</v>
      </c>
      <c r="D178" s="32" t="s">
        <v>386</v>
      </c>
      <c r="E178" s="33" t="s">
        <v>245</v>
      </c>
      <c r="F178" s="34" t="s">
        <v>246</v>
      </c>
    </row>
    <row r="179" spans="2:6" s="43" customFormat="1" ht="26.4" x14ac:dyDescent="0.3">
      <c r="B179" s="35" t="s">
        <v>124</v>
      </c>
      <c r="C179" s="9" t="s">
        <v>250</v>
      </c>
      <c r="D179" s="32" t="s">
        <v>387</v>
      </c>
      <c r="E179" s="33" t="s">
        <v>245</v>
      </c>
      <c r="F179" s="34" t="s">
        <v>246</v>
      </c>
    </row>
    <row r="180" spans="2:6" s="43" customFormat="1" ht="26.4" x14ac:dyDescent="0.3">
      <c r="B180" s="35" t="s">
        <v>130</v>
      </c>
      <c r="C180" s="9" t="s">
        <v>250</v>
      </c>
      <c r="D180" s="32" t="s">
        <v>388</v>
      </c>
      <c r="E180" s="33" t="s">
        <v>245</v>
      </c>
      <c r="F180" s="34" t="s">
        <v>246</v>
      </c>
    </row>
    <row r="181" spans="2:6" s="43" customFormat="1" ht="26.4" x14ac:dyDescent="0.3">
      <c r="B181" s="35" t="s">
        <v>136</v>
      </c>
      <c r="C181" s="9" t="s">
        <v>250</v>
      </c>
      <c r="D181" s="32" t="s">
        <v>389</v>
      </c>
      <c r="E181" s="33" t="s">
        <v>245</v>
      </c>
      <c r="F181" s="34" t="s">
        <v>246</v>
      </c>
    </row>
    <row r="182" spans="2:6" s="43" customFormat="1" ht="26.4" x14ac:dyDescent="0.3">
      <c r="B182" s="36" t="s">
        <v>142</v>
      </c>
      <c r="C182" s="11" t="s">
        <v>255</v>
      </c>
      <c r="D182" s="32" t="s">
        <v>390</v>
      </c>
      <c r="E182" s="33" t="s">
        <v>245</v>
      </c>
      <c r="F182" s="34" t="s">
        <v>246</v>
      </c>
    </row>
    <row r="183" spans="2:6" s="43" customFormat="1" ht="26.4" x14ac:dyDescent="0.3">
      <c r="B183" s="36" t="s">
        <v>148</v>
      </c>
      <c r="C183" s="11" t="s">
        <v>255</v>
      </c>
      <c r="D183" s="32" t="s">
        <v>391</v>
      </c>
      <c r="E183" s="33" t="s">
        <v>245</v>
      </c>
      <c r="F183" s="34" t="s">
        <v>246</v>
      </c>
    </row>
    <row r="184" spans="2:6" s="43" customFormat="1" ht="26.4" x14ac:dyDescent="0.3">
      <c r="B184" s="36" t="s">
        <v>154</v>
      </c>
      <c r="C184" s="11" t="s">
        <v>255</v>
      </c>
      <c r="D184" s="32" t="s">
        <v>392</v>
      </c>
      <c r="E184" s="33" t="s">
        <v>245</v>
      </c>
      <c r="F184" s="34" t="s">
        <v>246</v>
      </c>
    </row>
    <row r="185" spans="2:6" s="43" customFormat="1" ht="26.4" x14ac:dyDescent="0.3">
      <c r="B185" s="36" t="s">
        <v>160</v>
      </c>
      <c r="C185" s="11" t="s">
        <v>255</v>
      </c>
      <c r="D185" s="32" t="s">
        <v>393</v>
      </c>
      <c r="E185" s="33" t="s">
        <v>245</v>
      </c>
      <c r="F185" s="34" t="s">
        <v>246</v>
      </c>
    </row>
    <row r="186" spans="2:6" s="43" customFormat="1" ht="26.4" x14ac:dyDescent="0.3">
      <c r="B186" s="37" t="s">
        <v>166</v>
      </c>
      <c r="C186" s="13" t="s">
        <v>260</v>
      </c>
      <c r="D186" s="32" t="s">
        <v>394</v>
      </c>
      <c r="E186" s="33" t="s">
        <v>245</v>
      </c>
      <c r="F186" s="34" t="s">
        <v>246</v>
      </c>
    </row>
    <row r="187" spans="2:6" s="43" customFormat="1" ht="26.4" x14ac:dyDescent="0.3">
      <c r="B187" s="37" t="s">
        <v>172</v>
      </c>
      <c r="C187" s="13" t="s">
        <v>260</v>
      </c>
      <c r="D187" s="32" t="s">
        <v>395</v>
      </c>
      <c r="E187" s="33" t="s">
        <v>245</v>
      </c>
      <c r="F187" s="34" t="s">
        <v>246</v>
      </c>
    </row>
    <row r="188" spans="2:6" s="43" customFormat="1" ht="26.4" x14ac:dyDescent="0.3">
      <c r="B188" s="37" t="s">
        <v>178</v>
      </c>
      <c r="C188" s="13" t="s">
        <v>260</v>
      </c>
      <c r="D188" s="32" t="s">
        <v>396</v>
      </c>
      <c r="E188" s="33" t="s">
        <v>245</v>
      </c>
      <c r="F188" s="34" t="s">
        <v>246</v>
      </c>
    </row>
    <row r="189" spans="2:6" s="43" customFormat="1" x14ac:dyDescent="0.3"/>
    <row r="190" spans="2:6" s="43" customFormat="1" x14ac:dyDescent="0.3">
      <c r="B190" s="69" t="s">
        <v>397</v>
      </c>
      <c r="C190" s="69"/>
      <c r="D190" s="69"/>
      <c r="E190" s="69"/>
      <c r="F190" s="69"/>
    </row>
    <row r="191" spans="2:6" s="43" customFormat="1" ht="41.4" customHeight="1" x14ac:dyDescent="0.3">
      <c r="B191" s="38" t="s">
        <v>62</v>
      </c>
      <c r="C191" s="65" t="s">
        <v>31</v>
      </c>
      <c r="D191" s="65"/>
      <c r="E191" s="65"/>
      <c r="F191" s="65"/>
    </row>
    <row r="192" spans="2:6" s="43" customFormat="1" ht="24" x14ac:dyDescent="0.3">
      <c r="B192" s="29" t="s">
        <v>1</v>
      </c>
      <c r="C192" s="29" t="s">
        <v>239</v>
      </c>
      <c r="D192" s="30" t="s">
        <v>240</v>
      </c>
      <c r="E192" s="30" t="s">
        <v>241</v>
      </c>
      <c r="F192" s="30" t="s">
        <v>242</v>
      </c>
    </row>
    <row r="193" spans="2:6" s="43" customFormat="1" ht="26.4" x14ac:dyDescent="0.3">
      <c r="B193" s="31" t="s">
        <v>94</v>
      </c>
      <c r="C193" s="5" t="s">
        <v>243</v>
      </c>
      <c r="D193" s="32" t="s">
        <v>398</v>
      </c>
      <c r="E193" s="33" t="s">
        <v>245</v>
      </c>
      <c r="F193" s="34" t="s">
        <v>246</v>
      </c>
    </row>
    <row r="194" spans="2:6" s="43" customFormat="1" ht="22.8" x14ac:dyDescent="0.3">
      <c r="B194" s="31" t="s">
        <v>100</v>
      </c>
      <c r="C194" s="5" t="s">
        <v>243</v>
      </c>
      <c r="D194" s="32" t="s">
        <v>399</v>
      </c>
      <c r="E194" s="33" t="s">
        <v>245</v>
      </c>
      <c r="F194" s="34" t="s">
        <v>246</v>
      </c>
    </row>
    <row r="195" spans="2:6" s="43" customFormat="1" ht="26.4" x14ac:dyDescent="0.3">
      <c r="B195" s="31" t="s">
        <v>106</v>
      </c>
      <c r="C195" s="5" t="s">
        <v>243</v>
      </c>
      <c r="D195" s="32" t="s">
        <v>400</v>
      </c>
      <c r="E195" s="33" t="s">
        <v>245</v>
      </c>
      <c r="F195" s="34" t="s">
        <v>246</v>
      </c>
    </row>
    <row r="196" spans="2:6" s="43" customFormat="1" ht="26.4" x14ac:dyDescent="0.3">
      <c r="B196" s="31" t="s">
        <v>112</v>
      </c>
      <c r="C196" s="5" t="s">
        <v>243</v>
      </c>
      <c r="D196" s="32" t="s">
        <v>401</v>
      </c>
      <c r="E196" s="33" t="s">
        <v>245</v>
      </c>
      <c r="F196" s="34" t="s">
        <v>246</v>
      </c>
    </row>
    <row r="197" spans="2:6" s="43" customFormat="1" ht="26.4" x14ac:dyDescent="0.3">
      <c r="B197" s="31" t="s">
        <v>118</v>
      </c>
      <c r="C197" s="5" t="s">
        <v>243</v>
      </c>
      <c r="D197" s="32" t="s">
        <v>402</v>
      </c>
      <c r="E197" s="33" t="s">
        <v>245</v>
      </c>
      <c r="F197" s="34" t="s">
        <v>246</v>
      </c>
    </row>
    <row r="198" spans="2:6" s="43" customFormat="1" ht="26.4" x14ac:dyDescent="0.3">
      <c r="B198" s="35" t="s">
        <v>124</v>
      </c>
      <c r="C198" s="9" t="s">
        <v>250</v>
      </c>
      <c r="D198" s="32" t="s">
        <v>403</v>
      </c>
      <c r="E198" s="33" t="s">
        <v>245</v>
      </c>
      <c r="F198" s="34" t="s">
        <v>246</v>
      </c>
    </row>
    <row r="199" spans="2:6" s="43" customFormat="1" ht="26.4" x14ac:dyDescent="0.3">
      <c r="B199" s="35" t="s">
        <v>130</v>
      </c>
      <c r="C199" s="9" t="s">
        <v>250</v>
      </c>
      <c r="D199" s="32" t="s">
        <v>404</v>
      </c>
      <c r="E199" s="33" t="s">
        <v>245</v>
      </c>
      <c r="F199" s="34" t="s">
        <v>246</v>
      </c>
    </row>
    <row r="200" spans="2:6" s="43" customFormat="1" ht="26.4" x14ac:dyDescent="0.3">
      <c r="B200" s="35" t="s">
        <v>136</v>
      </c>
      <c r="C200" s="9" t="s">
        <v>250</v>
      </c>
      <c r="D200" s="32" t="s">
        <v>405</v>
      </c>
      <c r="E200" s="33" t="s">
        <v>245</v>
      </c>
      <c r="F200" s="34" t="s">
        <v>246</v>
      </c>
    </row>
    <row r="201" spans="2:6" s="43" customFormat="1" ht="26.4" x14ac:dyDescent="0.3">
      <c r="B201" s="35" t="s">
        <v>142</v>
      </c>
      <c r="C201" s="9" t="s">
        <v>250</v>
      </c>
      <c r="D201" s="32" t="s">
        <v>406</v>
      </c>
      <c r="E201" s="33" t="s">
        <v>245</v>
      </c>
      <c r="F201" s="34" t="s">
        <v>246</v>
      </c>
    </row>
    <row r="202" spans="2:6" s="43" customFormat="1" ht="26.4" x14ac:dyDescent="0.3">
      <c r="B202" s="36" t="s">
        <v>148</v>
      </c>
      <c r="C202" s="11" t="s">
        <v>255</v>
      </c>
      <c r="D202" s="32" t="s">
        <v>407</v>
      </c>
      <c r="E202" s="33" t="s">
        <v>245</v>
      </c>
      <c r="F202" s="34" t="s">
        <v>246</v>
      </c>
    </row>
    <row r="203" spans="2:6" s="43" customFormat="1" ht="26.4" x14ac:dyDescent="0.3">
      <c r="B203" s="36" t="s">
        <v>154</v>
      </c>
      <c r="C203" s="11" t="s">
        <v>255</v>
      </c>
      <c r="D203" s="32" t="s">
        <v>408</v>
      </c>
      <c r="E203" s="33" t="s">
        <v>245</v>
      </c>
      <c r="F203" s="34" t="s">
        <v>246</v>
      </c>
    </row>
    <row r="204" spans="2:6" s="43" customFormat="1" ht="26.4" x14ac:dyDescent="0.3">
      <c r="B204" s="36" t="s">
        <v>160</v>
      </c>
      <c r="C204" s="11" t="s">
        <v>255</v>
      </c>
      <c r="D204" s="32" t="s">
        <v>409</v>
      </c>
      <c r="E204" s="33" t="s">
        <v>245</v>
      </c>
      <c r="F204" s="34" t="s">
        <v>246</v>
      </c>
    </row>
    <row r="205" spans="2:6" s="43" customFormat="1" ht="26.4" x14ac:dyDescent="0.3">
      <c r="B205" s="37" t="s">
        <v>166</v>
      </c>
      <c r="C205" s="13" t="s">
        <v>260</v>
      </c>
      <c r="D205" s="32" t="s">
        <v>410</v>
      </c>
      <c r="E205" s="33" t="s">
        <v>245</v>
      </c>
      <c r="F205" s="34" t="s">
        <v>246</v>
      </c>
    </row>
    <row r="206" spans="2:6" s="43" customFormat="1" ht="26.4" x14ac:dyDescent="0.3">
      <c r="B206" s="37" t="s">
        <v>172</v>
      </c>
      <c r="C206" s="13" t="s">
        <v>260</v>
      </c>
      <c r="D206" s="32" t="s">
        <v>411</v>
      </c>
      <c r="E206" s="33" t="s">
        <v>245</v>
      </c>
      <c r="F206" s="34" t="s">
        <v>246</v>
      </c>
    </row>
    <row r="207" spans="2:6" s="43" customFormat="1" ht="26.4" x14ac:dyDescent="0.3">
      <c r="B207" s="37" t="s">
        <v>178</v>
      </c>
      <c r="C207" s="13" t="s">
        <v>260</v>
      </c>
      <c r="D207" s="32" t="s">
        <v>412</v>
      </c>
      <c r="E207" s="33" t="s">
        <v>245</v>
      </c>
      <c r="F207" s="34" t="s">
        <v>246</v>
      </c>
    </row>
    <row r="208" spans="2:6" s="43" customFormat="1" ht="24" customHeight="1" x14ac:dyDescent="0.3"/>
    <row r="209" spans="2:6" s="43" customFormat="1" x14ac:dyDescent="0.3">
      <c r="B209" s="69" t="s">
        <v>413</v>
      </c>
      <c r="C209" s="69"/>
      <c r="D209" s="69"/>
      <c r="E209" s="69"/>
      <c r="F209" s="69"/>
    </row>
    <row r="210" spans="2:6" s="43" customFormat="1" ht="34.799999999999997" customHeight="1" x14ac:dyDescent="0.3">
      <c r="B210" s="38" t="s">
        <v>62</v>
      </c>
      <c r="C210" s="65" t="s">
        <v>33</v>
      </c>
      <c r="D210" s="65"/>
      <c r="E210" s="65"/>
      <c r="F210" s="65"/>
    </row>
    <row r="211" spans="2:6" s="43" customFormat="1" ht="24" x14ac:dyDescent="0.3">
      <c r="B211" s="29" t="s">
        <v>1</v>
      </c>
      <c r="C211" s="29" t="s">
        <v>239</v>
      </c>
      <c r="D211" s="30" t="s">
        <v>240</v>
      </c>
      <c r="E211" s="30" t="s">
        <v>241</v>
      </c>
      <c r="F211" s="30" t="s">
        <v>242</v>
      </c>
    </row>
    <row r="212" spans="2:6" s="43" customFormat="1" ht="26.4" x14ac:dyDescent="0.3">
      <c r="B212" s="31" t="s">
        <v>94</v>
      </c>
      <c r="C212" s="5" t="s">
        <v>243</v>
      </c>
      <c r="D212" s="32" t="s">
        <v>414</v>
      </c>
      <c r="E212" s="33" t="s">
        <v>245</v>
      </c>
      <c r="F212" s="34" t="s">
        <v>246</v>
      </c>
    </row>
    <row r="213" spans="2:6" s="43" customFormat="1" ht="26.4" x14ac:dyDescent="0.3">
      <c r="B213" s="31" t="s">
        <v>100</v>
      </c>
      <c r="C213" s="5" t="s">
        <v>243</v>
      </c>
      <c r="D213" s="32" t="s">
        <v>415</v>
      </c>
      <c r="E213" s="33" t="s">
        <v>245</v>
      </c>
      <c r="F213" s="34" t="s">
        <v>246</v>
      </c>
    </row>
    <row r="214" spans="2:6" s="43" customFormat="1" ht="26.4" x14ac:dyDescent="0.3">
      <c r="B214" s="31" t="s">
        <v>106</v>
      </c>
      <c r="C214" s="5" t="s">
        <v>243</v>
      </c>
      <c r="D214" s="32" t="s">
        <v>416</v>
      </c>
      <c r="E214" s="33" t="s">
        <v>245</v>
      </c>
      <c r="F214" s="34" t="s">
        <v>246</v>
      </c>
    </row>
    <row r="215" spans="2:6" s="43" customFormat="1" ht="26.4" x14ac:dyDescent="0.3">
      <c r="B215" s="31" t="s">
        <v>112</v>
      </c>
      <c r="C215" s="5" t="s">
        <v>243</v>
      </c>
      <c r="D215" s="32" t="s">
        <v>417</v>
      </c>
      <c r="E215" s="33" t="s">
        <v>245</v>
      </c>
      <c r="F215" s="34" t="s">
        <v>246</v>
      </c>
    </row>
    <row r="216" spans="2:6" s="43" customFormat="1" ht="26.4" x14ac:dyDescent="0.3">
      <c r="B216" s="35" t="s">
        <v>118</v>
      </c>
      <c r="C216" s="9" t="s">
        <v>250</v>
      </c>
      <c r="D216" s="32" t="s">
        <v>418</v>
      </c>
      <c r="E216" s="33" t="s">
        <v>245</v>
      </c>
      <c r="F216" s="34" t="s">
        <v>246</v>
      </c>
    </row>
    <row r="217" spans="2:6" s="43" customFormat="1" ht="26.4" x14ac:dyDescent="0.3">
      <c r="B217" s="35" t="s">
        <v>124</v>
      </c>
      <c r="C217" s="9" t="s">
        <v>250</v>
      </c>
      <c r="D217" s="32" t="s">
        <v>419</v>
      </c>
      <c r="E217" s="33" t="s">
        <v>245</v>
      </c>
      <c r="F217" s="34" t="s">
        <v>246</v>
      </c>
    </row>
    <row r="218" spans="2:6" s="43" customFormat="1" ht="26.4" x14ac:dyDescent="0.3">
      <c r="B218" s="35" t="s">
        <v>130</v>
      </c>
      <c r="C218" s="9" t="s">
        <v>250</v>
      </c>
      <c r="D218" s="32" t="s">
        <v>420</v>
      </c>
      <c r="E218" s="33" t="s">
        <v>245</v>
      </c>
      <c r="F218" s="34" t="s">
        <v>246</v>
      </c>
    </row>
    <row r="219" spans="2:6" s="43" customFormat="1" ht="26.4" x14ac:dyDescent="0.3">
      <c r="B219" s="36" t="s">
        <v>136</v>
      </c>
      <c r="C219" s="11" t="s">
        <v>255</v>
      </c>
      <c r="D219" s="32" t="s">
        <v>421</v>
      </c>
      <c r="E219" s="33" t="s">
        <v>245</v>
      </c>
      <c r="F219" s="34" t="s">
        <v>246</v>
      </c>
    </row>
    <row r="220" spans="2:6" s="43" customFormat="1" ht="26.4" x14ac:dyDescent="0.3">
      <c r="B220" s="36" t="s">
        <v>142</v>
      </c>
      <c r="C220" s="11" t="s">
        <v>255</v>
      </c>
      <c r="D220" s="32" t="s">
        <v>422</v>
      </c>
      <c r="E220" s="33" t="s">
        <v>245</v>
      </c>
      <c r="F220" s="34" t="s">
        <v>246</v>
      </c>
    </row>
    <row r="221" spans="2:6" s="43" customFormat="1" ht="26.4" x14ac:dyDescent="0.3">
      <c r="B221" s="36" t="s">
        <v>148</v>
      </c>
      <c r="C221" s="11" t="s">
        <v>255</v>
      </c>
      <c r="D221" s="32" t="s">
        <v>423</v>
      </c>
      <c r="E221" s="33" t="s">
        <v>245</v>
      </c>
      <c r="F221" s="34" t="s">
        <v>246</v>
      </c>
    </row>
    <row r="222" spans="2:6" s="43" customFormat="1" ht="26.4" x14ac:dyDescent="0.3">
      <c r="B222" s="37" t="s">
        <v>154</v>
      </c>
      <c r="C222" s="13" t="s">
        <v>260</v>
      </c>
      <c r="D222" s="32" t="s">
        <v>424</v>
      </c>
      <c r="E222" s="33" t="s">
        <v>245</v>
      </c>
      <c r="F222" s="34" t="s">
        <v>246</v>
      </c>
    </row>
    <row r="223" spans="2:6" s="43" customFormat="1" ht="22.8" x14ac:dyDescent="0.3">
      <c r="B223" s="37" t="s">
        <v>160</v>
      </c>
      <c r="C223" s="13" t="s">
        <v>260</v>
      </c>
      <c r="D223" s="32" t="s">
        <v>425</v>
      </c>
      <c r="E223" s="33" t="s">
        <v>245</v>
      </c>
      <c r="F223" s="34" t="s">
        <v>246</v>
      </c>
    </row>
    <row r="224" spans="2:6" s="43" customFormat="1" ht="26.4" x14ac:dyDescent="0.3">
      <c r="B224" s="37" t="s">
        <v>166</v>
      </c>
      <c r="C224" s="13" t="s">
        <v>260</v>
      </c>
      <c r="D224" s="32" t="s">
        <v>426</v>
      </c>
      <c r="E224" s="33" t="s">
        <v>245</v>
      </c>
      <c r="F224" s="34" t="s">
        <v>246</v>
      </c>
    </row>
    <row r="225" spans="2:6" s="43" customFormat="1" x14ac:dyDescent="0.3"/>
    <row r="226" spans="2:6" s="43" customFormat="1" ht="15.6" x14ac:dyDescent="0.3">
      <c r="B226" s="70" t="s">
        <v>427</v>
      </c>
      <c r="C226" s="70"/>
      <c r="D226" s="70"/>
      <c r="E226" s="70"/>
      <c r="F226" s="70"/>
    </row>
    <row r="227" spans="2:6" s="43" customFormat="1" x14ac:dyDescent="0.3">
      <c r="B227" s="68" t="s">
        <v>428</v>
      </c>
      <c r="C227" s="68"/>
      <c r="D227" s="68"/>
      <c r="E227" s="68"/>
      <c r="F227" s="68"/>
    </row>
    <row r="228" spans="2:6" s="43" customFormat="1" ht="55.2" customHeight="1" x14ac:dyDescent="0.3">
      <c r="B228" s="39" t="s">
        <v>62</v>
      </c>
      <c r="C228" s="65" t="s">
        <v>35</v>
      </c>
      <c r="D228" s="65"/>
      <c r="E228" s="65"/>
      <c r="F228" s="65"/>
    </row>
    <row r="229" spans="2:6" s="43" customFormat="1" ht="24" x14ac:dyDescent="0.3">
      <c r="B229" s="29" t="s">
        <v>1</v>
      </c>
      <c r="C229" s="29" t="s">
        <v>239</v>
      </c>
      <c r="D229" s="30" t="s">
        <v>240</v>
      </c>
      <c r="E229" s="30" t="s">
        <v>241</v>
      </c>
      <c r="F229" s="30" t="s">
        <v>242</v>
      </c>
    </row>
    <row r="230" spans="2:6" s="43" customFormat="1" ht="26.4" x14ac:dyDescent="0.3">
      <c r="B230" s="31" t="s">
        <v>94</v>
      </c>
      <c r="C230" s="5" t="s">
        <v>243</v>
      </c>
      <c r="D230" s="32" t="s">
        <v>429</v>
      </c>
      <c r="E230" s="33" t="s">
        <v>245</v>
      </c>
      <c r="F230" s="34" t="s">
        <v>246</v>
      </c>
    </row>
    <row r="231" spans="2:6" s="43" customFormat="1" ht="26.4" x14ac:dyDescent="0.3">
      <c r="B231" s="31" t="s">
        <v>100</v>
      </c>
      <c r="C231" s="5" t="s">
        <v>243</v>
      </c>
      <c r="D231" s="32" t="s">
        <v>430</v>
      </c>
      <c r="E231" s="33" t="s">
        <v>245</v>
      </c>
      <c r="F231" s="34" t="s">
        <v>246</v>
      </c>
    </row>
    <row r="232" spans="2:6" s="43" customFormat="1" ht="26.4" x14ac:dyDescent="0.3">
      <c r="B232" s="31" t="s">
        <v>106</v>
      </c>
      <c r="C232" s="5" t="s">
        <v>243</v>
      </c>
      <c r="D232" s="32" t="s">
        <v>431</v>
      </c>
      <c r="E232" s="33" t="s">
        <v>245</v>
      </c>
      <c r="F232" s="34" t="s">
        <v>246</v>
      </c>
    </row>
    <row r="233" spans="2:6" s="43" customFormat="1" ht="26.4" x14ac:dyDescent="0.3">
      <c r="B233" s="31" t="s">
        <v>112</v>
      </c>
      <c r="C233" s="5" t="s">
        <v>243</v>
      </c>
      <c r="D233" s="32" t="s">
        <v>432</v>
      </c>
      <c r="E233" s="33" t="s">
        <v>245</v>
      </c>
      <c r="F233" s="34" t="s">
        <v>246</v>
      </c>
    </row>
    <row r="234" spans="2:6" s="43" customFormat="1" ht="26.4" x14ac:dyDescent="0.3">
      <c r="B234" s="31" t="s">
        <v>118</v>
      </c>
      <c r="C234" s="5" t="s">
        <v>243</v>
      </c>
      <c r="D234" s="32" t="s">
        <v>433</v>
      </c>
      <c r="E234" s="33" t="s">
        <v>245</v>
      </c>
      <c r="F234" s="34" t="s">
        <v>246</v>
      </c>
    </row>
    <row r="235" spans="2:6" s="43" customFormat="1" ht="26.4" x14ac:dyDescent="0.3">
      <c r="B235" s="35" t="s">
        <v>124</v>
      </c>
      <c r="C235" s="9" t="s">
        <v>250</v>
      </c>
      <c r="D235" s="32" t="s">
        <v>434</v>
      </c>
      <c r="E235" s="33" t="s">
        <v>245</v>
      </c>
      <c r="F235" s="34" t="s">
        <v>246</v>
      </c>
    </row>
    <row r="236" spans="2:6" s="43" customFormat="1" ht="26.4" x14ac:dyDescent="0.3">
      <c r="B236" s="35" t="s">
        <v>130</v>
      </c>
      <c r="C236" s="9" t="s">
        <v>250</v>
      </c>
      <c r="D236" s="32" t="s">
        <v>435</v>
      </c>
      <c r="E236" s="33" t="s">
        <v>245</v>
      </c>
      <c r="F236" s="34" t="s">
        <v>246</v>
      </c>
    </row>
    <row r="237" spans="2:6" s="43" customFormat="1" ht="26.4" x14ac:dyDescent="0.3">
      <c r="B237" s="35" t="s">
        <v>136</v>
      </c>
      <c r="C237" s="9" t="s">
        <v>250</v>
      </c>
      <c r="D237" s="32" t="s">
        <v>436</v>
      </c>
      <c r="E237" s="33" t="s">
        <v>245</v>
      </c>
      <c r="F237" s="34" t="s">
        <v>246</v>
      </c>
    </row>
    <row r="238" spans="2:6" s="43" customFormat="1" ht="26.4" x14ac:dyDescent="0.3">
      <c r="B238" s="36" t="s">
        <v>142</v>
      </c>
      <c r="C238" s="11" t="s">
        <v>255</v>
      </c>
      <c r="D238" s="32" t="s">
        <v>437</v>
      </c>
      <c r="E238" s="33" t="s">
        <v>245</v>
      </c>
      <c r="F238" s="34" t="s">
        <v>246</v>
      </c>
    </row>
    <row r="239" spans="2:6" s="43" customFormat="1" ht="26.4" x14ac:dyDescent="0.3">
      <c r="B239" s="36" t="s">
        <v>148</v>
      </c>
      <c r="C239" s="11" t="s">
        <v>255</v>
      </c>
      <c r="D239" s="32" t="s">
        <v>438</v>
      </c>
      <c r="E239" s="33" t="s">
        <v>245</v>
      </c>
      <c r="F239" s="34" t="s">
        <v>246</v>
      </c>
    </row>
    <row r="240" spans="2:6" s="43" customFormat="1" ht="26.4" x14ac:dyDescent="0.3">
      <c r="B240" s="36" t="s">
        <v>154</v>
      </c>
      <c r="C240" s="11" t="s">
        <v>255</v>
      </c>
      <c r="D240" s="32" t="s">
        <v>439</v>
      </c>
      <c r="E240" s="33" t="s">
        <v>245</v>
      </c>
      <c r="F240" s="34" t="s">
        <v>246</v>
      </c>
    </row>
    <row r="241" spans="2:6" s="43" customFormat="1" ht="26.4" x14ac:dyDescent="0.3">
      <c r="B241" s="37" t="s">
        <v>160</v>
      </c>
      <c r="C241" s="13" t="s">
        <v>260</v>
      </c>
      <c r="D241" s="32" t="s">
        <v>440</v>
      </c>
      <c r="E241" s="33" t="s">
        <v>245</v>
      </c>
      <c r="F241" s="34" t="s">
        <v>246</v>
      </c>
    </row>
    <row r="242" spans="2:6" s="43" customFormat="1" ht="26.4" x14ac:dyDescent="0.3">
      <c r="B242" s="37" t="s">
        <v>166</v>
      </c>
      <c r="C242" s="13" t="s">
        <v>260</v>
      </c>
      <c r="D242" s="32" t="s">
        <v>441</v>
      </c>
      <c r="E242" s="33" t="s">
        <v>245</v>
      </c>
      <c r="F242" s="34" t="s">
        <v>246</v>
      </c>
    </row>
    <row r="243" spans="2:6" s="43" customFormat="1" ht="26.4" x14ac:dyDescent="0.3">
      <c r="B243" s="37" t="s">
        <v>172</v>
      </c>
      <c r="C243" s="13" t="s">
        <v>260</v>
      </c>
      <c r="D243" s="32" t="s">
        <v>442</v>
      </c>
      <c r="E243" s="33" t="s">
        <v>245</v>
      </c>
      <c r="F243" s="34" t="s">
        <v>246</v>
      </c>
    </row>
    <row r="244" spans="2:6" s="43" customFormat="1" x14ac:dyDescent="0.3"/>
    <row r="245" spans="2:6" s="43" customFormat="1" x14ac:dyDescent="0.3">
      <c r="B245" s="68" t="s">
        <v>443</v>
      </c>
      <c r="C245" s="68"/>
      <c r="D245" s="68"/>
      <c r="E245" s="68"/>
      <c r="F245" s="68"/>
    </row>
    <row r="246" spans="2:6" s="43" customFormat="1" ht="43.8" customHeight="1" x14ac:dyDescent="0.3">
      <c r="B246" s="39" t="s">
        <v>62</v>
      </c>
      <c r="C246" s="65" t="s">
        <v>38</v>
      </c>
      <c r="D246" s="65"/>
      <c r="E246" s="65"/>
      <c r="F246" s="65"/>
    </row>
    <row r="247" spans="2:6" s="43" customFormat="1" ht="24" x14ac:dyDescent="0.3">
      <c r="B247" s="29" t="s">
        <v>1</v>
      </c>
      <c r="C247" s="29" t="s">
        <v>239</v>
      </c>
      <c r="D247" s="30" t="s">
        <v>240</v>
      </c>
      <c r="E247" s="30" t="s">
        <v>241</v>
      </c>
      <c r="F247" s="30" t="s">
        <v>242</v>
      </c>
    </row>
    <row r="248" spans="2:6" s="43" customFormat="1" ht="26.4" x14ac:dyDescent="0.3">
      <c r="B248" s="31" t="s">
        <v>94</v>
      </c>
      <c r="C248" s="5" t="s">
        <v>243</v>
      </c>
      <c r="D248" s="32" t="s">
        <v>444</v>
      </c>
      <c r="E248" s="33" t="s">
        <v>245</v>
      </c>
      <c r="F248" s="34" t="s">
        <v>246</v>
      </c>
    </row>
    <row r="249" spans="2:6" s="43" customFormat="1" ht="26.4" x14ac:dyDescent="0.3">
      <c r="B249" s="31" t="s">
        <v>100</v>
      </c>
      <c r="C249" s="5" t="s">
        <v>243</v>
      </c>
      <c r="D249" s="32" t="s">
        <v>445</v>
      </c>
      <c r="E249" s="33" t="s">
        <v>245</v>
      </c>
      <c r="F249" s="34" t="s">
        <v>246</v>
      </c>
    </row>
    <row r="250" spans="2:6" s="43" customFormat="1" ht="26.4" x14ac:dyDescent="0.3">
      <c r="B250" s="31" t="s">
        <v>106</v>
      </c>
      <c r="C250" s="5" t="s">
        <v>243</v>
      </c>
      <c r="D250" s="32" t="s">
        <v>446</v>
      </c>
      <c r="E250" s="33" t="s">
        <v>245</v>
      </c>
      <c r="F250" s="34" t="s">
        <v>246</v>
      </c>
    </row>
    <row r="251" spans="2:6" s="43" customFormat="1" ht="26.4" x14ac:dyDescent="0.3">
      <c r="B251" s="31" t="s">
        <v>112</v>
      </c>
      <c r="C251" s="5" t="s">
        <v>243</v>
      </c>
      <c r="D251" s="32" t="s">
        <v>447</v>
      </c>
      <c r="E251" s="33" t="s">
        <v>245</v>
      </c>
      <c r="F251" s="34" t="s">
        <v>246</v>
      </c>
    </row>
    <row r="252" spans="2:6" s="43" customFormat="1" ht="26.4" x14ac:dyDescent="0.3">
      <c r="B252" s="31" t="s">
        <v>118</v>
      </c>
      <c r="C252" s="5" t="s">
        <v>243</v>
      </c>
      <c r="D252" s="32" t="s">
        <v>448</v>
      </c>
      <c r="E252" s="33" t="s">
        <v>245</v>
      </c>
      <c r="F252" s="34" t="s">
        <v>246</v>
      </c>
    </row>
    <row r="253" spans="2:6" s="43" customFormat="1" ht="26.4" x14ac:dyDescent="0.3">
      <c r="B253" s="35" t="s">
        <v>124</v>
      </c>
      <c r="C253" s="9" t="s">
        <v>250</v>
      </c>
      <c r="D253" s="32" t="s">
        <v>449</v>
      </c>
      <c r="E253" s="33" t="s">
        <v>245</v>
      </c>
      <c r="F253" s="34" t="s">
        <v>246</v>
      </c>
    </row>
    <row r="254" spans="2:6" s="43" customFormat="1" ht="26.4" x14ac:dyDescent="0.3">
      <c r="B254" s="35" t="s">
        <v>130</v>
      </c>
      <c r="C254" s="9" t="s">
        <v>250</v>
      </c>
      <c r="D254" s="32" t="s">
        <v>450</v>
      </c>
      <c r="E254" s="33" t="s">
        <v>245</v>
      </c>
      <c r="F254" s="34" t="s">
        <v>246</v>
      </c>
    </row>
    <row r="255" spans="2:6" s="43" customFormat="1" ht="26.4" x14ac:dyDescent="0.3">
      <c r="B255" s="35" t="s">
        <v>136</v>
      </c>
      <c r="C255" s="9" t="s">
        <v>250</v>
      </c>
      <c r="D255" s="32" t="s">
        <v>451</v>
      </c>
      <c r="E255" s="33" t="s">
        <v>245</v>
      </c>
      <c r="F255" s="34" t="s">
        <v>246</v>
      </c>
    </row>
    <row r="256" spans="2:6" s="43" customFormat="1" ht="26.4" x14ac:dyDescent="0.3">
      <c r="B256" s="36" t="s">
        <v>142</v>
      </c>
      <c r="C256" s="11" t="s">
        <v>255</v>
      </c>
      <c r="D256" s="32" t="s">
        <v>452</v>
      </c>
      <c r="E256" s="33" t="s">
        <v>245</v>
      </c>
      <c r="F256" s="34" t="s">
        <v>246</v>
      </c>
    </row>
    <row r="257" spans="2:6" s="43" customFormat="1" ht="26.4" x14ac:dyDescent="0.3">
      <c r="B257" s="36" t="s">
        <v>148</v>
      </c>
      <c r="C257" s="11" t="s">
        <v>255</v>
      </c>
      <c r="D257" s="32" t="s">
        <v>453</v>
      </c>
      <c r="E257" s="33" t="s">
        <v>245</v>
      </c>
      <c r="F257" s="34" t="s">
        <v>246</v>
      </c>
    </row>
    <row r="258" spans="2:6" s="43" customFormat="1" ht="26.4" x14ac:dyDescent="0.3">
      <c r="B258" s="36" t="s">
        <v>154</v>
      </c>
      <c r="C258" s="11" t="s">
        <v>255</v>
      </c>
      <c r="D258" s="32" t="s">
        <v>454</v>
      </c>
      <c r="E258" s="33" t="s">
        <v>245</v>
      </c>
      <c r="F258" s="34" t="s">
        <v>246</v>
      </c>
    </row>
    <row r="259" spans="2:6" s="43" customFormat="1" ht="26.4" x14ac:dyDescent="0.3">
      <c r="B259" s="37" t="s">
        <v>160</v>
      </c>
      <c r="C259" s="13" t="s">
        <v>260</v>
      </c>
      <c r="D259" s="32" t="s">
        <v>455</v>
      </c>
      <c r="E259" s="33" t="s">
        <v>245</v>
      </c>
      <c r="F259" s="34" t="s">
        <v>246</v>
      </c>
    </row>
    <row r="260" spans="2:6" s="43" customFormat="1" ht="26.4" x14ac:dyDescent="0.3">
      <c r="B260" s="37" t="s">
        <v>166</v>
      </c>
      <c r="C260" s="13" t="s">
        <v>260</v>
      </c>
      <c r="D260" s="32" t="s">
        <v>456</v>
      </c>
      <c r="E260" s="33" t="s">
        <v>245</v>
      </c>
      <c r="F260" s="34" t="s">
        <v>246</v>
      </c>
    </row>
    <row r="261" spans="2:6" s="43" customFormat="1" ht="26.4" x14ac:dyDescent="0.3">
      <c r="B261" s="37" t="s">
        <v>172</v>
      </c>
      <c r="C261" s="13" t="s">
        <v>260</v>
      </c>
      <c r="D261" s="32" t="s">
        <v>457</v>
      </c>
      <c r="E261" s="33" t="s">
        <v>245</v>
      </c>
      <c r="F261" s="34" t="s">
        <v>246</v>
      </c>
    </row>
    <row r="262" spans="2:6" s="43" customFormat="1" x14ac:dyDescent="0.3"/>
    <row r="263" spans="2:6" s="43" customFormat="1" x14ac:dyDescent="0.3">
      <c r="B263" s="68" t="s">
        <v>458</v>
      </c>
      <c r="C263" s="68"/>
      <c r="D263" s="68"/>
      <c r="E263" s="68"/>
      <c r="F263" s="68"/>
    </row>
    <row r="264" spans="2:6" s="43" customFormat="1" ht="44.4" customHeight="1" x14ac:dyDescent="0.3">
      <c r="B264" s="39" t="s">
        <v>62</v>
      </c>
      <c r="C264" s="65" t="s">
        <v>40</v>
      </c>
      <c r="D264" s="65"/>
      <c r="E264" s="65"/>
      <c r="F264" s="65"/>
    </row>
    <row r="265" spans="2:6" s="43" customFormat="1" ht="24" x14ac:dyDescent="0.3">
      <c r="B265" s="29" t="s">
        <v>1</v>
      </c>
      <c r="C265" s="29" t="s">
        <v>239</v>
      </c>
      <c r="D265" s="30" t="s">
        <v>240</v>
      </c>
      <c r="E265" s="30" t="s">
        <v>241</v>
      </c>
      <c r="F265" s="30" t="s">
        <v>242</v>
      </c>
    </row>
    <row r="266" spans="2:6" s="43" customFormat="1" ht="26.4" x14ac:dyDescent="0.3">
      <c r="B266" s="31" t="s">
        <v>94</v>
      </c>
      <c r="C266" s="5" t="s">
        <v>243</v>
      </c>
      <c r="D266" s="32" t="s">
        <v>459</v>
      </c>
      <c r="E266" s="33" t="s">
        <v>245</v>
      </c>
      <c r="F266" s="34" t="s">
        <v>246</v>
      </c>
    </row>
    <row r="267" spans="2:6" s="43" customFormat="1" ht="26.4" x14ac:dyDescent="0.3">
      <c r="B267" s="31" t="s">
        <v>100</v>
      </c>
      <c r="C267" s="5" t="s">
        <v>243</v>
      </c>
      <c r="D267" s="32" t="s">
        <v>460</v>
      </c>
      <c r="E267" s="33" t="s">
        <v>245</v>
      </c>
      <c r="F267" s="34" t="s">
        <v>246</v>
      </c>
    </row>
    <row r="268" spans="2:6" s="43" customFormat="1" ht="22.8" x14ac:dyDescent="0.3">
      <c r="B268" s="31" t="s">
        <v>106</v>
      </c>
      <c r="C268" s="5" t="s">
        <v>243</v>
      </c>
      <c r="D268" s="32" t="s">
        <v>461</v>
      </c>
      <c r="E268" s="33" t="s">
        <v>245</v>
      </c>
      <c r="F268" s="34" t="s">
        <v>246</v>
      </c>
    </row>
    <row r="269" spans="2:6" s="43" customFormat="1" ht="26.4" x14ac:dyDescent="0.3">
      <c r="B269" s="31" t="s">
        <v>112</v>
      </c>
      <c r="C269" s="5" t="s">
        <v>243</v>
      </c>
      <c r="D269" s="32" t="s">
        <v>462</v>
      </c>
      <c r="E269" s="33" t="s">
        <v>245</v>
      </c>
      <c r="F269" s="34" t="s">
        <v>246</v>
      </c>
    </row>
    <row r="270" spans="2:6" s="43" customFormat="1" ht="26.4" x14ac:dyDescent="0.3">
      <c r="B270" s="35" t="s">
        <v>118</v>
      </c>
      <c r="C270" s="9" t="s">
        <v>250</v>
      </c>
      <c r="D270" s="32" t="s">
        <v>463</v>
      </c>
      <c r="E270" s="33" t="s">
        <v>245</v>
      </c>
      <c r="F270" s="34" t="s">
        <v>246</v>
      </c>
    </row>
    <row r="271" spans="2:6" s="43" customFormat="1" ht="26.4" x14ac:dyDescent="0.3">
      <c r="B271" s="35" t="s">
        <v>124</v>
      </c>
      <c r="C271" s="9" t="s">
        <v>250</v>
      </c>
      <c r="D271" s="32" t="s">
        <v>464</v>
      </c>
      <c r="E271" s="33" t="s">
        <v>245</v>
      </c>
      <c r="F271" s="34" t="s">
        <v>246</v>
      </c>
    </row>
    <row r="272" spans="2:6" s="43" customFormat="1" ht="26.4" x14ac:dyDescent="0.3">
      <c r="B272" s="35" t="s">
        <v>130</v>
      </c>
      <c r="C272" s="9" t="s">
        <v>250</v>
      </c>
      <c r="D272" s="32" t="s">
        <v>465</v>
      </c>
      <c r="E272" s="33" t="s">
        <v>245</v>
      </c>
      <c r="F272" s="34" t="s">
        <v>246</v>
      </c>
    </row>
    <row r="273" spans="2:6" s="43" customFormat="1" ht="26.4" x14ac:dyDescent="0.3">
      <c r="B273" s="35" t="s">
        <v>136</v>
      </c>
      <c r="C273" s="9" t="s">
        <v>250</v>
      </c>
      <c r="D273" s="32" t="s">
        <v>466</v>
      </c>
      <c r="E273" s="33" t="s">
        <v>245</v>
      </c>
      <c r="F273" s="34" t="s">
        <v>246</v>
      </c>
    </row>
    <row r="274" spans="2:6" s="43" customFormat="1" ht="26.4" x14ac:dyDescent="0.3">
      <c r="B274" s="36" t="s">
        <v>142</v>
      </c>
      <c r="C274" s="11" t="s">
        <v>255</v>
      </c>
      <c r="D274" s="32" t="s">
        <v>467</v>
      </c>
      <c r="E274" s="33" t="s">
        <v>245</v>
      </c>
      <c r="F274" s="34" t="s">
        <v>246</v>
      </c>
    </row>
    <row r="275" spans="2:6" s="43" customFormat="1" ht="26.4" x14ac:dyDescent="0.3">
      <c r="B275" s="36" t="s">
        <v>148</v>
      </c>
      <c r="C275" s="11" t="s">
        <v>255</v>
      </c>
      <c r="D275" s="32" t="s">
        <v>468</v>
      </c>
      <c r="E275" s="33" t="s">
        <v>245</v>
      </c>
      <c r="F275" s="34" t="s">
        <v>246</v>
      </c>
    </row>
    <row r="276" spans="2:6" s="43" customFormat="1" ht="26.4" x14ac:dyDescent="0.3">
      <c r="B276" s="36" t="s">
        <v>154</v>
      </c>
      <c r="C276" s="11" t="s">
        <v>255</v>
      </c>
      <c r="D276" s="32" t="s">
        <v>469</v>
      </c>
      <c r="E276" s="33" t="s">
        <v>245</v>
      </c>
      <c r="F276" s="34" t="s">
        <v>246</v>
      </c>
    </row>
    <row r="277" spans="2:6" s="43" customFormat="1" ht="26.4" x14ac:dyDescent="0.3">
      <c r="B277" s="37" t="s">
        <v>160</v>
      </c>
      <c r="C277" s="13" t="s">
        <v>260</v>
      </c>
      <c r="D277" s="32" t="s">
        <v>470</v>
      </c>
      <c r="E277" s="33" t="s">
        <v>245</v>
      </c>
      <c r="F277" s="34" t="s">
        <v>246</v>
      </c>
    </row>
    <row r="278" spans="2:6" s="43" customFormat="1" ht="26.4" x14ac:dyDescent="0.3">
      <c r="B278" s="37" t="s">
        <v>166</v>
      </c>
      <c r="C278" s="13" t="s">
        <v>260</v>
      </c>
      <c r="D278" s="32" t="s">
        <v>471</v>
      </c>
      <c r="E278" s="33" t="s">
        <v>245</v>
      </c>
      <c r="F278" s="34" t="s">
        <v>246</v>
      </c>
    </row>
    <row r="279" spans="2:6" s="43" customFormat="1" ht="26.4" x14ac:dyDescent="0.3">
      <c r="B279" s="37" t="s">
        <v>172</v>
      </c>
      <c r="C279" s="13" t="s">
        <v>260</v>
      </c>
      <c r="D279" s="32" t="s">
        <v>472</v>
      </c>
      <c r="E279" s="33" t="s">
        <v>245</v>
      </c>
      <c r="F279" s="34" t="s">
        <v>246</v>
      </c>
    </row>
    <row r="280" spans="2:6" s="43" customFormat="1" x14ac:dyDescent="0.3"/>
    <row r="281" spans="2:6" s="43" customFormat="1" x14ac:dyDescent="0.3">
      <c r="B281" s="68" t="s">
        <v>473</v>
      </c>
      <c r="C281" s="68"/>
      <c r="D281" s="68"/>
      <c r="E281" s="68"/>
      <c r="F281" s="68"/>
    </row>
    <row r="282" spans="2:6" s="43" customFormat="1" ht="40.200000000000003" customHeight="1" x14ac:dyDescent="0.3">
      <c r="B282" s="39" t="s">
        <v>62</v>
      </c>
      <c r="C282" s="65" t="s">
        <v>42</v>
      </c>
      <c r="D282" s="65"/>
      <c r="E282" s="65"/>
      <c r="F282" s="65"/>
    </row>
    <row r="283" spans="2:6" s="43" customFormat="1" ht="24" x14ac:dyDescent="0.3">
      <c r="B283" s="29" t="s">
        <v>1</v>
      </c>
      <c r="C283" s="29" t="s">
        <v>239</v>
      </c>
      <c r="D283" s="30" t="s">
        <v>240</v>
      </c>
      <c r="E283" s="30" t="s">
        <v>241</v>
      </c>
      <c r="F283" s="30" t="s">
        <v>242</v>
      </c>
    </row>
    <row r="284" spans="2:6" s="43" customFormat="1" ht="26.4" x14ac:dyDescent="0.3">
      <c r="B284" s="31" t="s">
        <v>94</v>
      </c>
      <c r="C284" s="5" t="s">
        <v>243</v>
      </c>
      <c r="D284" s="32" t="s">
        <v>474</v>
      </c>
      <c r="E284" s="33" t="s">
        <v>245</v>
      </c>
      <c r="F284" s="34" t="s">
        <v>246</v>
      </c>
    </row>
    <row r="285" spans="2:6" s="43" customFormat="1" ht="26.4" x14ac:dyDescent="0.3">
      <c r="B285" s="31" t="s">
        <v>100</v>
      </c>
      <c r="C285" s="5" t="s">
        <v>243</v>
      </c>
      <c r="D285" s="32" t="s">
        <v>475</v>
      </c>
      <c r="E285" s="33" t="s">
        <v>245</v>
      </c>
      <c r="F285" s="34" t="s">
        <v>246</v>
      </c>
    </row>
    <row r="286" spans="2:6" s="43" customFormat="1" ht="26.4" x14ac:dyDescent="0.3">
      <c r="B286" s="31" t="s">
        <v>106</v>
      </c>
      <c r="C286" s="5" t="s">
        <v>243</v>
      </c>
      <c r="D286" s="32" t="s">
        <v>476</v>
      </c>
      <c r="E286" s="33" t="s">
        <v>245</v>
      </c>
      <c r="F286" s="34" t="s">
        <v>246</v>
      </c>
    </row>
    <row r="287" spans="2:6" s="43" customFormat="1" ht="26.4" x14ac:dyDescent="0.3">
      <c r="B287" s="35" t="s">
        <v>112</v>
      </c>
      <c r="C287" s="9" t="s">
        <v>250</v>
      </c>
      <c r="D287" s="32" t="s">
        <v>477</v>
      </c>
      <c r="E287" s="33" t="s">
        <v>245</v>
      </c>
      <c r="F287" s="34" t="s">
        <v>246</v>
      </c>
    </row>
    <row r="288" spans="2:6" s="43" customFormat="1" ht="26.4" x14ac:dyDescent="0.3">
      <c r="B288" s="35" t="s">
        <v>118</v>
      </c>
      <c r="C288" s="9" t="s">
        <v>250</v>
      </c>
      <c r="D288" s="32" t="s">
        <v>478</v>
      </c>
      <c r="E288" s="33" t="s">
        <v>245</v>
      </c>
      <c r="F288" s="34" t="s">
        <v>246</v>
      </c>
    </row>
    <row r="289" spans="2:6" s="43" customFormat="1" ht="26.4" x14ac:dyDescent="0.3">
      <c r="B289" s="35" t="s">
        <v>124</v>
      </c>
      <c r="C289" s="9" t="s">
        <v>250</v>
      </c>
      <c r="D289" s="32" t="s">
        <v>479</v>
      </c>
      <c r="E289" s="33" t="s">
        <v>245</v>
      </c>
      <c r="F289" s="34" t="s">
        <v>246</v>
      </c>
    </row>
    <row r="290" spans="2:6" s="43" customFormat="1" ht="26.4" x14ac:dyDescent="0.3">
      <c r="B290" s="35" t="s">
        <v>130</v>
      </c>
      <c r="C290" s="9" t="s">
        <v>250</v>
      </c>
      <c r="D290" s="32" t="s">
        <v>480</v>
      </c>
      <c r="E290" s="33" t="s">
        <v>245</v>
      </c>
      <c r="F290" s="34" t="s">
        <v>246</v>
      </c>
    </row>
    <row r="291" spans="2:6" s="43" customFormat="1" ht="26.4" x14ac:dyDescent="0.3">
      <c r="B291" s="36" t="s">
        <v>136</v>
      </c>
      <c r="C291" s="11" t="s">
        <v>255</v>
      </c>
      <c r="D291" s="32" t="s">
        <v>481</v>
      </c>
      <c r="E291" s="33" t="s">
        <v>245</v>
      </c>
      <c r="F291" s="34" t="s">
        <v>246</v>
      </c>
    </row>
    <row r="292" spans="2:6" s="43" customFormat="1" ht="26.4" x14ac:dyDescent="0.3">
      <c r="B292" s="36" t="s">
        <v>142</v>
      </c>
      <c r="C292" s="11" t="s">
        <v>255</v>
      </c>
      <c r="D292" s="32" t="s">
        <v>482</v>
      </c>
      <c r="E292" s="33" t="s">
        <v>245</v>
      </c>
      <c r="F292" s="34" t="s">
        <v>246</v>
      </c>
    </row>
    <row r="293" spans="2:6" s="43" customFormat="1" ht="26.4" x14ac:dyDescent="0.3">
      <c r="B293" s="36" t="s">
        <v>148</v>
      </c>
      <c r="C293" s="11" t="s">
        <v>255</v>
      </c>
      <c r="D293" s="32" t="s">
        <v>483</v>
      </c>
      <c r="E293" s="33" t="s">
        <v>245</v>
      </c>
      <c r="F293" s="34" t="s">
        <v>246</v>
      </c>
    </row>
    <row r="294" spans="2:6" s="43" customFormat="1" ht="26.4" x14ac:dyDescent="0.3">
      <c r="B294" s="37" t="s">
        <v>154</v>
      </c>
      <c r="C294" s="13" t="s">
        <v>260</v>
      </c>
      <c r="D294" s="32" t="s">
        <v>484</v>
      </c>
      <c r="E294" s="33" t="s">
        <v>245</v>
      </c>
      <c r="F294" s="34" t="s">
        <v>246</v>
      </c>
    </row>
    <row r="295" spans="2:6" s="43" customFormat="1" ht="26.4" x14ac:dyDescent="0.3">
      <c r="B295" s="37" t="s">
        <v>160</v>
      </c>
      <c r="C295" s="13" t="s">
        <v>260</v>
      </c>
      <c r="D295" s="32" t="s">
        <v>485</v>
      </c>
      <c r="E295" s="33" t="s">
        <v>245</v>
      </c>
      <c r="F295" s="34" t="s">
        <v>246</v>
      </c>
    </row>
    <row r="296" spans="2:6" s="43" customFormat="1" ht="26.4" x14ac:dyDescent="0.3">
      <c r="B296" s="37" t="s">
        <v>166</v>
      </c>
      <c r="C296" s="13" t="s">
        <v>260</v>
      </c>
      <c r="D296" s="32" t="s">
        <v>486</v>
      </c>
      <c r="E296" s="33" t="s">
        <v>245</v>
      </c>
      <c r="F296" s="34" t="s">
        <v>246</v>
      </c>
    </row>
    <row r="297" spans="2:6" s="43" customFormat="1" x14ac:dyDescent="0.3"/>
    <row r="298" spans="2:6" s="43" customFormat="1" ht="15.6" x14ac:dyDescent="0.3">
      <c r="B298" s="67" t="s">
        <v>487</v>
      </c>
      <c r="C298" s="67"/>
      <c r="D298" s="67"/>
      <c r="E298" s="67"/>
      <c r="F298" s="67"/>
    </row>
    <row r="299" spans="2:6" s="43" customFormat="1" x14ac:dyDescent="0.3">
      <c r="B299" s="66" t="s">
        <v>488</v>
      </c>
      <c r="C299" s="66"/>
      <c r="D299" s="66"/>
      <c r="E299" s="66"/>
      <c r="F299" s="66"/>
    </row>
    <row r="300" spans="2:6" s="43" customFormat="1" ht="30" customHeight="1" x14ac:dyDescent="0.3">
      <c r="B300" s="40" t="s">
        <v>62</v>
      </c>
      <c r="C300" s="65" t="s">
        <v>44</v>
      </c>
      <c r="D300" s="65"/>
      <c r="E300" s="65"/>
      <c r="F300" s="65"/>
    </row>
    <row r="301" spans="2:6" s="43" customFormat="1" ht="24" x14ac:dyDescent="0.3">
      <c r="B301" s="29" t="s">
        <v>1</v>
      </c>
      <c r="C301" s="29" t="s">
        <v>239</v>
      </c>
      <c r="D301" s="30" t="s">
        <v>240</v>
      </c>
      <c r="E301" s="30" t="s">
        <v>241</v>
      </c>
      <c r="F301" s="30" t="s">
        <v>242</v>
      </c>
    </row>
    <row r="302" spans="2:6" s="43" customFormat="1" ht="26.4" x14ac:dyDescent="0.3">
      <c r="B302" s="31" t="s">
        <v>94</v>
      </c>
      <c r="C302" s="5" t="s">
        <v>243</v>
      </c>
      <c r="D302" s="32" t="s">
        <v>489</v>
      </c>
      <c r="E302" s="33" t="s">
        <v>245</v>
      </c>
      <c r="F302" s="34" t="s">
        <v>246</v>
      </c>
    </row>
    <row r="303" spans="2:6" s="43" customFormat="1" ht="26.4" x14ac:dyDescent="0.3">
      <c r="B303" s="31" t="s">
        <v>100</v>
      </c>
      <c r="C303" s="5" t="s">
        <v>243</v>
      </c>
      <c r="D303" s="32" t="s">
        <v>490</v>
      </c>
      <c r="E303" s="33" t="s">
        <v>245</v>
      </c>
      <c r="F303" s="34" t="s">
        <v>246</v>
      </c>
    </row>
    <row r="304" spans="2:6" s="43" customFormat="1" ht="26.4" x14ac:dyDescent="0.3">
      <c r="B304" s="31" t="s">
        <v>106</v>
      </c>
      <c r="C304" s="5" t="s">
        <v>243</v>
      </c>
      <c r="D304" s="32" t="s">
        <v>491</v>
      </c>
      <c r="E304" s="33" t="s">
        <v>245</v>
      </c>
      <c r="F304" s="34" t="s">
        <v>246</v>
      </c>
    </row>
    <row r="305" spans="2:6" s="43" customFormat="1" ht="26.4" x14ac:dyDescent="0.3">
      <c r="B305" s="31" t="s">
        <v>112</v>
      </c>
      <c r="C305" s="5" t="s">
        <v>243</v>
      </c>
      <c r="D305" s="32" t="s">
        <v>492</v>
      </c>
      <c r="E305" s="33" t="s">
        <v>245</v>
      </c>
      <c r="F305" s="34" t="s">
        <v>246</v>
      </c>
    </row>
    <row r="306" spans="2:6" s="43" customFormat="1" ht="26.4" x14ac:dyDescent="0.3">
      <c r="B306" s="35" t="s">
        <v>118</v>
      </c>
      <c r="C306" s="9" t="s">
        <v>250</v>
      </c>
      <c r="D306" s="32" t="s">
        <v>493</v>
      </c>
      <c r="E306" s="33" t="s">
        <v>245</v>
      </c>
      <c r="F306" s="34" t="s">
        <v>246</v>
      </c>
    </row>
    <row r="307" spans="2:6" s="43" customFormat="1" ht="26.4" x14ac:dyDescent="0.3">
      <c r="B307" s="35" t="s">
        <v>124</v>
      </c>
      <c r="C307" s="9" t="s">
        <v>250</v>
      </c>
      <c r="D307" s="32" t="s">
        <v>494</v>
      </c>
      <c r="E307" s="33" t="s">
        <v>245</v>
      </c>
      <c r="F307" s="34" t="s">
        <v>246</v>
      </c>
    </row>
    <row r="308" spans="2:6" s="43" customFormat="1" ht="26.4" x14ac:dyDescent="0.3">
      <c r="B308" s="35" t="s">
        <v>130</v>
      </c>
      <c r="C308" s="9" t="s">
        <v>250</v>
      </c>
      <c r="D308" s="32" t="s">
        <v>495</v>
      </c>
      <c r="E308" s="33" t="s">
        <v>245</v>
      </c>
      <c r="F308" s="34" t="s">
        <v>246</v>
      </c>
    </row>
    <row r="309" spans="2:6" s="43" customFormat="1" ht="26.4" x14ac:dyDescent="0.3">
      <c r="B309" s="35" t="s">
        <v>136</v>
      </c>
      <c r="C309" s="9" t="s">
        <v>250</v>
      </c>
      <c r="D309" s="32" t="s">
        <v>496</v>
      </c>
      <c r="E309" s="33" t="s">
        <v>245</v>
      </c>
      <c r="F309" s="34" t="s">
        <v>246</v>
      </c>
    </row>
    <row r="310" spans="2:6" s="43" customFormat="1" ht="26.4" x14ac:dyDescent="0.3">
      <c r="B310" s="36" t="s">
        <v>142</v>
      </c>
      <c r="C310" s="11" t="s">
        <v>255</v>
      </c>
      <c r="D310" s="32" t="s">
        <v>497</v>
      </c>
      <c r="E310" s="33" t="s">
        <v>245</v>
      </c>
      <c r="F310" s="34" t="s">
        <v>246</v>
      </c>
    </row>
    <row r="311" spans="2:6" s="43" customFormat="1" ht="26.4" x14ac:dyDescent="0.3">
      <c r="B311" s="36" t="s">
        <v>148</v>
      </c>
      <c r="C311" s="11" t="s">
        <v>255</v>
      </c>
      <c r="D311" s="32" t="s">
        <v>498</v>
      </c>
      <c r="E311" s="33" t="s">
        <v>245</v>
      </c>
      <c r="F311" s="34" t="s">
        <v>246</v>
      </c>
    </row>
    <row r="312" spans="2:6" s="43" customFormat="1" ht="26.4" x14ac:dyDescent="0.3">
      <c r="B312" s="36" t="s">
        <v>154</v>
      </c>
      <c r="C312" s="11" t="s">
        <v>255</v>
      </c>
      <c r="D312" s="32" t="s">
        <v>499</v>
      </c>
      <c r="E312" s="33" t="s">
        <v>245</v>
      </c>
      <c r="F312" s="34" t="s">
        <v>246</v>
      </c>
    </row>
    <row r="313" spans="2:6" s="43" customFormat="1" ht="26.4" x14ac:dyDescent="0.3">
      <c r="B313" s="37" t="s">
        <v>160</v>
      </c>
      <c r="C313" s="13" t="s">
        <v>260</v>
      </c>
      <c r="D313" s="32" t="s">
        <v>500</v>
      </c>
      <c r="E313" s="33" t="s">
        <v>245</v>
      </c>
      <c r="F313" s="34" t="s">
        <v>246</v>
      </c>
    </row>
    <row r="314" spans="2:6" s="43" customFormat="1" ht="26.4" x14ac:dyDescent="0.3">
      <c r="B314" s="37" t="s">
        <v>166</v>
      </c>
      <c r="C314" s="13" t="s">
        <v>260</v>
      </c>
      <c r="D314" s="32" t="s">
        <v>501</v>
      </c>
      <c r="E314" s="33" t="s">
        <v>245</v>
      </c>
      <c r="F314" s="34" t="s">
        <v>246</v>
      </c>
    </row>
    <row r="315" spans="2:6" s="43" customFormat="1" ht="26.4" x14ac:dyDescent="0.3">
      <c r="B315" s="37" t="s">
        <v>172</v>
      </c>
      <c r="C315" s="13" t="s">
        <v>260</v>
      </c>
      <c r="D315" s="32" t="s">
        <v>502</v>
      </c>
      <c r="E315" s="33" t="s">
        <v>245</v>
      </c>
      <c r="F315" s="34" t="s">
        <v>246</v>
      </c>
    </row>
    <row r="316" spans="2:6" s="43" customFormat="1" x14ac:dyDescent="0.3"/>
    <row r="317" spans="2:6" s="43" customFormat="1" x14ac:dyDescent="0.3">
      <c r="B317" s="66" t="s">
        <v>503</v>
      </c>
      <c r="C317" s="66"/>
      <c r="D317" s="66"/>
      <c r="E317" s="66"/>
      <c r="F317" s="66"/>
    </row>
    <row r="318" spans="2:6" s="43" customFormat="1" ht="38.4" customHeight="1" x14ac:dyDescent="0.3">
      <c r="B318" s="40" t="s">
        <v>62</v>
      </c>
      <c r="C318" s="65" t="s">
        <v>47</v>
      </c>
      <c r="D318" s="65"/>
      <c r="E318" s="65"/>
      <c r="F318" s="65"/>
    </row>
    <row r="319" spans="2:6" s="43" customFormat="1" ht="24" x14ac:dyDescent="0.3">
      <c r="B319" s="29" t="s">
        <v>1</v>
      </c>
      <c r="C319" s="29" t="s">
        <v>239</v>
      </c>
      <c r="D319" s="30" t="s">
        <v>240</v>
      </c>
      <c r="E319" s="30" t="s">
        <v>241</v>
      </c>
      <c r="F319" s="30" t="s">
        <v>242</v>
      </c>
    </row>
    <row r="320" spans="2:6" s="43" customFormat="1" ht="26.4" x14ac:dyDescent="0.3">
      <c r="B320" s="31" t="s">
        <v>94</v>
      </c>
      <c r="C320" s="5" t="s">
        <v>243</v>
      </c>
      <c r="D320" s="32" t="s">
        <v>504</v>
      </c>
      <c r="E320" s="33" t="s">
        <v>245</v>
      </c>
      <c r="F320" s="34" t="s">
        <v>246</v>
      </c>
    </row>
    <row r="321" spans="2:6" s="43" customFormat="1" ht="26.4" x14ac:dyDescent="0.3">
      <c r="B321" s="31" t="s">
        <v>100</v>
      </c>
      <c r="C321" s="5" t="s">
        <v>243</v>
      </c>
      <c r="D321" s="32" t="s">
        <v>505</v>
      </c>
      <c r="E321" s="33" t="s">
        <v>245</v>
      </c>
      <c r="F321" s="34" t="s">
        <v>246</v>
      </c>
    </row>
    <row r="322" spans="2:6" s="43" customFormat="1" ht="26.4" x14ac:dyDescent="0.3">
      <c r="B322" s="31" t="s">
        <v>106</v>
      </c>
      <c r="C322" s="5" t="s">
        <v>243</v>
      </c>
      <c r="D322" s="32" t="s">
        <v>506</v>
      </c>
      <c r="E322" s="33" t="s">
        <v>245</v>
      </c>
      <c r="F322" s="34" t="s">
        <v>246</v>
      </c>
    </row>
    <row r="323" spans="2:6" s="43" customFormat="1" ht="26.4" x14ac:dyDescent="0.3">
      <c r="B323" s="31" t="s">
        <v>112</v>
      </c>
      <c r="C323" s="5" t="s">
        <v>243</v>
      </c>
      <c r="D323" s="32" t="s">
        <v>507</v>
      </c>
      <c r="E323" s="33" t="s">
        <v>245</v>
      </c>
      <c r="F323" s="34" t="s">
        <v>246</v>
      </c>
    </row>
    <row r="324" spans="2:6" s="43" customFormat="1" ht="26.4" x14ac:dyDescent="0.3">
      <c r="B324" s="35" t="s">
        <v>118</v>
      </c>
      <c r="C324" s="9" t="s">
        <v>250</v>
      </c>
      <c r="D324" s="32" t="s">
        <v>508</v>
      </c>
      <c r="E324" s="33" t="s">
        <v>245</v>
      </c>
      <c r="F324" s="34" t="s">
        <v>246</v>
      </c>
    </row>
    <row r="325" spans="2:6" s="43" customFormat="1" ht="26.4" x14ac:dyDescent="0.3">
      <c r="B325" s="35" t="s">
        <v>124</v>
      </c>
      <c r="C325" s="9" t="s">
        <v>250</v>
      </c>
      <c r="D325" s="32" t="s">
        <v>509</v>
      </c>
      <c r="E325" s="33" t="s">
        <v>245</v>
      </c>
      <c r="F325" s="34" t="s">
        <v>246</v>
      </c>
    </row>
    <row r="326" spans="2:6" s="43" customFormat="1" ht="26.4" x14ac:dyDescent="0.3">
      <c r="B326" s="35" t="s">
        <v>130</v>
      </c>
      <c r="C326" s="9" t="s">
        <v>250</v>
      </c>
      <c r="D326" s="32" t="s">
        <v>510</v>
      </c>
      <c r="E326" s="33" t="s">
        <v>245</v>
      </c>
      <c r="F326" s="34" t="s">
        <v>246</v>
      </c>
    </row>
    <row r="327" spans="2:6" s="43" customFormat="1" ht="26.4" x14ac:dyDescent="0.3">
      <c r="B327" s="36" t="s">
        <v>136</v>
      </c>
      <c r="C327" s="11" t="s">
        <v>255</v>
      </c>
      <c r="D327" s="32" t="s">
        <v>511</v>
      </c>
      <c r="E327" s="33" t="s">
        <v>245</v>
      </c>
      <c r="F327" s="34" t="s">
        <v>246</v>
      </c>
    </row>
    <row r="328" spans="2:6" s="43" customFormat="1" ht="26.4" x14ac:dyDescent="0.3">
      <c r="B328" s="36" t="s">
        <v>142</v>
      </c>
      <c r="C328" s="11" t="s">
        <v>255</v>
      </c>
      <c r="D328" s="32" t="s">
        <v>512</v>
      </c>
      <c r="E328" s="33" t="s">
        <v>245</v>
      </c>
      <c r="F328" s="34" t="s">
        <v>246</v>
      </c>
    </row>
    <row r="329" spans="2:6" s="43" customFormat="1" ht="22.8" x14ac:dyDescent="0.3">
      <c r="B329" s="36" t="s">
        <v>148</v>
      </c>
      <c r="C329" s="11" t="s">
        <v>255</v>
      </c>
      <c r="D329" s="32" t="s">
        <v>513</v>
      </c>
      <c r="E329" s="33" t="s">
        <v>245</v>
      </c>
      <c r="F329" s="34" t="s">
        <v>246</v>
      </c>
    </row>
    <row r="330" spans="2:6" s="43" customFormat="1" ht="26.4" x14ac:dyDescent="0.3">
      <c r="B330" s="37" t="s">
        <v>154</v>
      </c>
      <c r="C330" s="13" t="s">
        <v>260</v>
      </c>
      <c r="D330" s="32" t="s">
        <v>514</v>
      </c>
      <c r="E330" s="33" t="s">
        <v>245</v>
      </c>
      <c r="F330" s="34" t="s">
        <v>246</v>
      </c>
    </row>
    <row r="331" spans="2:6" s="43" customFormat="1" ht="26.4" x14ac:dyDescent="0.3">
      <c r="B331" s="37" t="s">
        <v>160</v>
      </c>
      <c r="C331" s="13" t="s">
        <v>260</v>
      </c>
      <c r="D331" s="32" t="s">
        <v>515</v>
      </c>
      <c r="E331" s="33" t="s">
        <v>245</v>
      </c>
      <c r="F331" s="34" t="s">
        <v>246</v>
      </c>
    </row>
    <row r="332" spans="2:6" s="43" customFormat="1" ht="22.8" x14ac:dyDescent="0.3">
      <c r="B332" s="37" t="s">
        <v>166</v>
      </c>
      <c r="C332" s="13" t="s">
        <v>260</v>
      </c>
      <c r="D332" s="32" t="s">
        <v>516</v>
      </c>
      <c r="E332" s="33" t="s">
        <v>245</v>
      </c>
      <c r="F332" s="34" t="s">
        <v>246</v>
      </c>
    </row>
    <row r="333" spans="2:6" s="43" customFormat="1" x14ac:dyDescent="0.3"/>
    <row r="334" spans="2:6" s="43" customFormat="1" x14ac:dyDescent="0.3">
      <c r="B334" s="66" t="s">
        <v>517</v>
      </c>
      <c r="C334" s="66"/>
      <c r="D334" s="66"/>
      <c r="E334" s="66"/>
      <c r="F334" s="66"/>
    </row>
    <row r="335" spans="2:6" s="43" customFormat="1" ht="47.4" customHeight="1" x14ac:dyDescent="0.3">
      <c r="B335" s="40" t="s">
        <v>62</v>
      </c>
      <c r="C335" s="65" t="s">
        <v>49</v>
      </c>
      <c r="D335" s="65"/>
      <c r="E335" s="65"/>
      <c r="F335" s="65"/>
    </row>
    <row r="336" spans="2:6" s="43" customFormat="1" ht="24" x14ac:dyDescent="0.3">
      <c r="B336" s="29" t="s">
        <v>1</v>
      </c>
      <c r="C336" s="29" t="s">
        <v>239</v>
      </c>
      <c r="D336" s="30" t="s">
        <v>240</v>
      </c>
      <c r="E336" s="30" t="s">
        <v>241</v>
      </c>
      <c r="F336" s="30" t="s">
        <v>242</v>
      </c>
    </row>
    <row r="337" spans="2:6" s="43" customFormat="1" ht="26.4" x14ac:dyDescent="0.3">
      <c r="B337" s="31" t="s">
        <v>94</v>
      </c>
      <c r="C337" s="5" t="s">
        <v>243</v>
      </c>
      <c r="D337" s="32" t="s">
        <v>518</v>
      </c>
      <c r="E337" s="33" t="s">
        <v>245</v>
      </c>
      <c r="F337" s="34" t="s">
        <v>246</v>
      </c>
    </row>
    <row r="338" spans="2:6" s="43" customFormat="1" ht="26.4" x14ac:dyDescent="0.3">
      <c r="B338" s="31" t="s">
        <v>100</v>
      </c>
      <c r="C338" s="5" t="s">
        <v>243</v>
      </c>
      <c r="D338" s="32" t="s">
        <v>519</v>
      </c>
      <c r="E338" s="33" t="s">
        <v>245</v>
      </c>
      <c r="F338" s="34" t="s">
        <v>246</v>
      </c>
    </row>
    <row r="339" spans="2:6" s="43" customFormat="1" ht="26.4" x14ac:dyDescent="0.3">
      <c r="B339" s="31" t="s">
        <v>106</v>
      </c>
      <c r="C339" s="5" t="s">
        <v>243</v>
      </c>
      <c r="D339" s="32" t="s">
        <v>520</v>
      </c>
      <c r="E339" s="33" t="s">
        <v>245</v>
      </c>
      <c r="F339" s="34" t="s">
        <v>246</v>
      </c>
    </row>
    <row r="340" spans="2:6" s="43" customFormat="1" ht="26.4" x14ac:dyDescent="0.3">
      <c r="B340" s="31" t="s">
        <v>112</v>
      </c>
      <c r="C340" s="5" t="s">
        <v>243</v>
      </c>
      <c r="D340" s="32" t="s">
        <v>521</v>
      </c>
      <c r="E340" s="33" t="s">
        <v>245</v>
      </c>
      <c r="F340" s="34" t="s">
        <v>246</v>
      </c>
    </row>
    <row r="341" spans="2:6" s="43" customFormat="1" ht="26.4" x14ac:dyDescent="0.3">
      <c r="B341" s="35" t="s">
        <v>118</v>
      </c>
      <c r="C341" s="9" t="s">
        <v>250</v>
      </c>
      <c r="D341" s="32" t="s">
        <v>522</v>
      </c>
      <c r="E341" s="33" t="s">
        <v>245</v>
      </c>
      <c r="F341" s="34" t="s">
        <v>246</v>
      </c>
    </row>
    <row r="342" spans="2:6" s="43" customFormat="1" ht="22.8" x14ac:dyDescent="0.3">
      <c r="B342" s="35" t="s">
        <v>124</v>
      </c>
      <c r="C342" s="9" t="s">
        <v>250</v>
      </c>
      <c r="D342" s="32" t="s">
        <v>523</v>
      </c>
      <c r="E342" s="33" t="s">
        <v>245</v>
      </c>
      <c r="F342" s="34" t="s">
        <v>246</v>
      </c>
    </row>
    <row r="343" spans="2:6" s="43" customFormat="1" ht="26.4" x14ac:dyDescent="0.3">
      <c r="B343" s="35" t="s">
        <v>130</v>
      </c>
      <c r="C343" s="9" t="s">
        <v>250</v>
      </c>
      <c r="D343" s="32" t="s">
        <v>524</v>
      </c>
      <c r="E343" s="33" t="s">
        <v>245</v>
      </c>
      <c r="F343" s="34" t="s">
        <v>246</v>
      </c>
    </row>
    <row r="344" spans="2:6" s="43" customFormat="1" ht="26.4" x14ac:dyDescent="0.3">
      <c r="B344" s="36" t="s">
        <v>136</v>
      </c>
      <c r="C344" s="11" t="s">
        <v>255</v>
      </c>
      <c r="D344" s="32" t="s">
        <v>525</v>
      </c>
      <c r="E344" s="33" t="s">
        <v>245</v>
      </c>
      <c r="F344" s="34" t="s">
        <v>246</v>
      </c>
    </row>
    <row r="345" spans="2:6" s="43" customFormat="1" ht="26.4" x14ac:dyDescent="0.3">
      <c r="B345" s="36" t="s">
        <v>142</v>
      </c>
      <c r="C345" s="11" t="s">
        <v>255</v>
      </c>
      <c r="D345" s="32" t="s">
        <v>526</v>
      </c>
      <c r="E345" s="33" t="s">
        <v>245</v>
      </c>
      <c r="F345" s="34" t="s">
        <v>246</v>
      </c>
    </row>
    <row r="346" spans="2:6" s="43" customFormat="1" ht="26.4" x14ac:dyDescent="0.3">
      <c r="B346" s="36" t="s">
        <v>148</v>
      </c>
      <c r="C346" s="11" t="s">
        <v>255</v>
      </c>
      <c r="D346" s="32" t="s">
        <v>527</v>
      </c>
      <c r="E346" s="33" t="s">
        <v>245</v>
      </c>
      <c r="F346" s="34" t="s">
        <v>246</v>
      </c>
    </row>
    <row r="347" spans="2:6" s="43" customFormat="1" ht="26.4" x14ac:dyDescent="0.3">
      <c r="B347" s="37" t="s">
        <v>154</v>
      </c>
      <c r="C347" s="13" t="s">
        <v>260</v>
      </c>
      <c r="D347" s="32" t="s">
        <v>528</v>
      </c>
      <c r="E347" s="33" t="s">
        <v>245</v>
      </c>
      <c r="F347" s="34" t="s">
        <v>246</v>
      </c>
    </row>
    <row r="348" spans="2:6" s="43" customFormat="1" ht="26.4" x14ac:dyDescent="0.3">
      <c r="B348" s="37" t="s">
        <v>160</v>
      </c>
      <c r="C348" s="13" t="s">
        <v>260</v>
      </c>
      <c r="D348" s="32" t="s">
        <v>529</v>
      </c>
      <c r="E348" s="33" t="s">
        <v>245</v>
      </c>
      <c r="F348" s="34" t="s">
        <v>246</v>
      </c>
    </row>
    <row r="349" spans="2:6" s="43" customFormat="1" ht="26.4" x14ac:dyDescent="0.3">
      <c r="B349" s="37" t="s">
        <v>166</v>
      </c>
      <c r="C349" s="13" t="s">
        <v>260</v>
      </c>
      <c r="D349" s="32" t="s">
        <v>530</v>
      </c>
      <c r="E349" s="33" t="s">
        <v>245</v>
      </c>
      <c r="F349" s="34" t="s">
        <v>246</v>
      </c>
    </row>
    <row r="350" spans="2:6" s="43" customFormat="1" x14ac:dyDescent="0.3"/>
    <row r="351" spans="2:6" s="43" customFormat="1" x14ac:dyDescent="0.3">
      <c r="B351" s="66" t="s">
        <v>531</v>
      </c>
      <c r="C351" s="66"/>
      <c r="D351" s="66"/>
      <c r="E351" s="66"/>
      <c r="F351" s="66"/>
    </row>
    <row r="352" spans="2:6" s="43" customFormat="1" ht="43.8" customHeight="1" x14ac:dyDescent="0.3">
      <c r="B352" s="40" t="s">
        <v>62</v>
      </c>
      <c r="C352" s="65" t="s">
        <v>51</v>
      </c>
      <c r="D352" s="65"/>
      <c r="E352" s="65"/>
      <c r="F352" s="65"/>
    </row>
    <row r="353" spans="2:6" s="43" customFormat="1" ht="24" x14ac:dyDescent="0.3">
      <c r="B353" s="29" t="s">
        <v>1</v>
      </c>
      <c r="C353" s="29" t="s">
        <v>239</v>
      </c>
      <c r="D353" s="30" t="s">
        <v>240</v>
      </c>
      <c r="E353" s="30" t="s">
        <v>241</v>
      </c>
      <c r="F353" s="30" t="s">
        <v>242</v>
      </c>
    </row>
    <row r="354" spans="2:6" s="43" customFormat="1" ht="22.8" x14ac:dyDescent="0.3">
      <c r="B354" s="31" t="s">
        <v>94</v>
      </c>
      <c r="C354" s="5" t="s">
        <v>243</v>
      </c>
      <c r="D354" s="32" t="s">
        <v>532</v>
      </c>
      <c r="E354" s="33" t="s">
        <v>245</v>
      </c>
      <c r="F354" s="34" t="s">
        <v>246</v>
      </c>
    </row>
    <row r="355" spans="2:6" s="43" customFormat="1" ht="26.4" x14ac:dyDescent="0.3">
      <c r="B355" s="31" t="s">
        <v>100</v>
      </c>
      <c r="C355" s="5" t="s">
        <v>243</v>
      </c>
      <c r="D355" s="32" t="s">
        <v>533</v>
      </c>
      <c r="E355" s="33" t="s">
        <v>245</v>
      </c>
      <c r="F355" s="34" t="s">
        <v>246</v>
      </c>
    </row>
    <row r="356" spans="2:6" s="43" customFormat="1" ht="26.4" x14ac:dyDescent="0.3">
      <c r="B356" s="31" t="s">
        <v>106</v>
      </c>
      <c r="C356" s="5" t="s">
        <v>243</v>
      </c>
      <c r="D356" s="32" t="s">
        <v>534</v>
      </c>
      <c r="E356" s="33" t="s">
        <v>245</v>
      </c>
      <c r="F356" s="34" t="s">
        <v>246</v>
      </c>
    </row>
    <row r="357" spans="2:6" s="43" customFormat="1" ht="26.4" x14ac:dyDescent="0.3">
      <c r="B357" s="31" t="s">
        <v>112</v>
      </c>
      <c r="C357" s="5" t="s">
        <v>243</v>
      </c>
      <c r="D357" s="32" t="s">
        <v>535</v>
      </c>
      <c r="E357" s="33" t="s">
        <v>245</v>
      </c>
      <c r="F357" s="34" t="s">
        <v>246</v>
      </c>
    </row>
    <row r="358" spans="2:6" s="43" customFormat="1" ht="26.4" x14ac:dyDescent="0.3">
      <c r="B358" s="35" t="s">
        <v>118</v>
      </c>
      <c r="C358" s="9" t="s">
        <v>250</v>
      </c>
      <c r="D358" s="32" t="s">
        <v>536</v>
      </c>
      <c r="E358" s="33" t="s">
        <v>245</v>
      </c>
      <c r="F358" s="34" t="s">
        <v>246</v>
      </c>
    </row>
    <row r="359" spans="2:6" s="43" customFormat="1" ht="26.4" x14ac:dyDescent="0.3">
      <c r="B359" s="35" t="s">
        <v>124</v>
      </c>
      <c r="C359" s="9" t="s">
        <v>250</v>
      </c>
      <c r="D359" s="32" t="s">
        <v>537</v>
      </c>
      <c r="E359" s="33" t="s">
        <v>245</v>
      </c>
      <c r="F359" s="34" t="s">
        <v>246</v>
      </c>
    </row>
    <row r="360" spans="2:6" s="43" customFormat="1" ht="26.4" x14ac:dyDescent="0.3">
      <c r="B360" s="35" t="s">
        <v>130</v>
      </c>
      <c r="C360" s="9" t="s">
        <v>250</v>
      </c>
      <c r="D360" s="32" t="s">
        <v>538</v>
      </c>
      <c r="E360" s="33" t="s">
        <v>245</v>
      </c>
      <c r="F360" s="34" t="s">
        <v>246</v>
      </c>
    </row>
    <row r="361" spans="2:6" s="43" customFormat="1" ht="26.4" x14ac:dyDescent="0.3">
      <c r="B361" s="35" t="s">
        <v>136</v>
      </c>
      <c r="C361" s="9" t="s">
        <v>250</v>
      </c>
      <c r="D361" s="32" t="s">
        <v>539</v>
      </c>
      <c r="E361" s="33" t="s">
        <v>245</v>
      </c>
      <c r="F361" s="34" t="s">
        <v>246</v>
      </c>
    </row>
    <row r="362" spans="2:6" s="43" customFormat="1" ht="26.4" x14ac:dyDescent="0.3">
      <c r="B362" s="36" t="s">
        <v>142</v>
      </c>
      <c r="C362" s="11" t="s">
        <v>255</v>
      </c>
      <c r="D362" s="32" t="s">
        <v>540</v>
      </c>
      <c r="E362" s="33" t="s">
        <v>245</v>
      </c>
      <c r="F362" s="34" t="s">
        <v>246</v>
      </c>
    </row>
    <row r="363" spans="2:6" s="43" customFormat="1" ht="26.4" x14ac:dyDescent="0.3">
      <c r="B363" s="36" t="s">
        <v>148</v>
      </c>
      <c r="C363" s="11" t="s">
        <v>255</v>
      </c>
      <c r="D363" s="32" t="s">
        <v>541</v>
      </c>
      <c r="E363" s="33" t="s">
        <v>245</v>
      </c>
      <c r="F363" s="34" t="s">
        <v>246</v>
      </c>
    </row>
    <row r="364" spans="2:6" s="43" customFormat="1" ht="26.4" x14ac:dyDescent="0.3">
      <c r="B364" s="36" t="s">
        <v>154</v>
      </c>
      <c r="C364" s="11" t="s">
        <v>255</v>
      </c>
      <c r="D364" s="32" t="s">
        <v>542</v>
      </c>
      <c r="E364" s="33" t="s">
        <v>245</v>
      </c>
      <c r="F364" s="34" t="s">
        <v>246</v>
      </c>
    </row>
    <row r="365" spans="2:6" s="43" customFormat="1" ht="26.4" x14ac:dyDescent="0.3">
      <c r="B365" s="37" t="s">
        <v>160</v>
      </c>
      <c r="C365" s="13" t="s">
        <v>260</v>
      </c>
      <c r="D365" s="32" t="s">
        <v>543</v>
      </c>
      <c r="E365" s="33" t="s">
        <v>245</v>
      </c>
      <c r="F365" s="34" t="s">
        <v>246</v>
      </c>
    </row>
    <row r="366" spans="2:6" s="43" customFormat="1" ht="26.4" x14ac:dyDescent="0.3">
      <c r="B366" s="37" t="s">
        <v>166</v>
      </c>
      <c r="C366" s="13" t="s">
        <v>260</v>
      </c>
      <c r="D366" s="32" t="s">
        <v>544</v>
      </c>
      <c r="E366" s="33" t="s">
        <v>245</v>
      </c>
      <c r="F366" s="34" t="s">
        <v>246</v>
      </c>
    </row>
    <row r="367" spans="2:6" s="43" customFormat="1" ht="26.4" x14ac:dyDescent="0.3">
      <c r="B367" s="37" t="s">
        <v>172</v>
      </c>
      <c r="C367" s="13" t="s">
        <v>260</v>
      </c>
      <c r="D367" s="32" t="s">
        <v>545</v>
      </c>
      <c r="E367" s="33" t="s">
        <v>245</v>
      </c>
      <c r="F367" s="34" t="s">
        <v>246</v>
      </c>
    </row>
    <row r="368" spans="2:6" s="43" customFormat="1" x14ac:dyDescent="0.3"/>
    <row r="369" spans="2:6" s="43" customFormat="1" x14ac:dyDescent="0.3">
      <c r="B369" s="66" t="s">
        <v>546</v>
      </c>
      <c r="C369" s="66"/>
      <c r="D369" s="66"/>
      <c r="E369" s="66"/>
      <c r="F369" s="66"/>
    </row>
    <row r="370" spans="2:6" s="43" customFormat="1" ht="56.4" customHeight="1" x14ac:dyDescent="0.3">
      <c r="B370" s="40" t="s">
        <v>62</v>
      </c>
      <c r="C370" s="65" t="s">
        <v>53</v>
      </c>
      <c r="D370" s="65"/>
      <c r="E370" s="65"/>
      <c r="F370" s="65"/>
    </row>
    <row r="371" spans="2:6" s="43" customFormat="1" ht="24" x14ac:dyDescent="0.3">
      <c r="B371" s="29" t="s">
        <v>1</v>
      </c>
      <c r="C371" s="29" t="s">
        <v>239</v>
      </c>
      <c r="D371" s="30" t="s">
        <v>240</v>
      </c>
      <c r="E371" s="30" t="s">
        <v>241</v>
      </c>
      <c r="F371" s="30" t="s">
        <v>242</v>
      </c>
    </row>
    <row r="372" spans="2:6" s="43" customFormat="1" ht="26.4" x14ac:dyDescent="0.3">
      <c r="B372" s="31" t="s">
        <v>94</v>
      </c>
      <c r="C372" s="5" t="s">
        <v>243</v>
      </c>
      <c r="D372" s="32" t="s">
        <v>547</v>
      </c>
      <c r="E372" s="33" t="s">
        <v>245</v>
      </c>
      <c r="F372" s="34" t="s">
        <v>246</v>
      </c>
    </row>
    <row r="373" spans="2:6" s="43" customFormat="1" ht="26.4" x14ac:dyDescent="0.3">
      <c r="B373" s="31" t="s">
        <v>100</v>
      </c>
      <c r="C373" s="5" t="s">
        <v>243</v>
      </c>
      <c r="D373" s="32" t="s">
        <v>548</v>
      </c>
      <c r="E373" s="33" t="s">
        <v>245</v>
      </c>
      <c r="F373" s="34" t="s">
        <v>246</v>
      </c>
    </row>
    <row r="374" spans="2:6" s="43" customFormat="1" ht="26.4" x14ac:dyDescent="0.3">
      <c r="B374" s="31" t="s">
        <v>106</v>
      </c>
      <c r="C374" s="5" t="s">
        <v>243</v>
      </c>
      <c r="D374" s="32" t="s">
        <v>549</v>
      </c>
      <c r="E374" s="33" t="s">
        <v>245</v>
      </c>
      <c r="F374" s="34" t="s">
        <v>246</v>
      </c>
    </row>
    <row r="375" spans="2:6" s="43" customFormat="1" ht="26.4" x14ac:dyDescent="0.3">
      <c r="B375" s="35" t="s">
        <v>112</v>
      </c>
      <c r="C375" s="9" t="s">
        <v>250</v>
      </c>
      <c r="D375" s="32" t="s">
        <v>550</v>
      </c>
      <c r="E375" s="33" t="s">
        <v>245</v>
      </c>
      <c r="F375" s="34" t="s">
        <v>246</v>
      </c>
    </row>
    <row r="376" spans="2:6" s="43" customFormat="1" ht="26.4" x14ac:dyDescent="0.3">
      <c r="B376" s="35" t="s">
        <v>118</v>
      </c>
      <c r="C376" s="9" t="s">
        <v>250</v>
      </c>
      <c r="D376" s="32" t="s">
        <v>551</v>
      </c>
      <c r="E376" s="33" t="s">
        <v>245</v>
      </c>
      <c r="F376" s="34" t="s">
        <v>246</v>
      </c>
    </row>
    <row r="377" spans="2:6" s="43" customFormat="1" ht="26.4" x14ac:dyDescent="0.3">
      <c r="B377" s="35" t="s">
        <v>124</v>
      </c>
      <c r="C377" s="9" t="s">
        <v>250</v>
      </c>
      <c r="D377" s="32" t="s">
        <v>552</v>
      </c>
      <c r="E377" s="33" t="s">
        <v>245</v>
      </c>
      <c r="F377" s="34" t="s">
        <v>246</v>
      </c>
    </row>
    <row r="378" spans="2:6" s="43" customFormat="1" ht="26.4" x14ac:dyDescent="0.3">
      <c r="B378" s="36" t="s">
        <v>130</v>
      </c>
      <c r="C378" s="11" t="s">
        <v>255</v>
      </c>
      <c r="D378" s="32" t="s">
        <v>553</v>
      </c>
      <c r="E378" s="33" t="s">
        <v>245</v>
      </c>
      <c r="F378" s="34" t="s">
        <v>246</v>
      </c>
    </row>
    <row r="379" spans="2:6" s="43" customFormat="1" ht="26.4" x14ac:dyDescent="0.3">
      <c r="B379" s="36" t="s">
        <v>136</v>
      </c>
      <c r="C379" s="11" t="s">
        <v>255</v>
      </c>
      <c r="D379" s="32" t="s">
        <v>554</v>
      </c>
      <c r="E379" s="33" t="s">
        <v>245</v>
      </c>
      <c r="F379" s="34" t="s">
        <v>246</v>
      </c>
    </row>
    <row r="380" spans="2:6" s="43" customFormat="1" ht="26.4" x14ac:dyDescent="0.3">
      <c r="B380" s="36" t="s">
        <v>142</v>
      </c>
      <c r="C380" s="11" t="s">
        <v>255</v>
      </c>
      <c r="D380" s="32" t="s">
        <v>555</v>
      </c>
      <c r="E380" s="33" t="s">
        <v>245</v>
      </c>
      <c r="F380" s="34" t="s">
        <v>246</v>
      </c>
    </row>
    <row r="381" spans="2:6" s="43" customFormat="1" ht="26.4" x14ac:dyDescent="0.3">
      <c r="B381" s="37" t="s">
        <v>148</v>
      </c>
      <c r="C381" s="13" t="s">
        <v>260</v>
      </c>
      <c r="D381" s="32" t="s">
        <v>556</v>
      </c>
      <c r="E381" s="33" t="s">
        <v>245</v>
      </c>
      <c r="F381" s="34" t="s">
        <v>246</v>
      </c>
    </row>
    <row r="382" spans="2:6" s="43" customFormat="1" ht="26.4" x14ac:dyDescent="0.3">
      <c r="B382" s="37" t="s">
        <v>154</v>
      </c>
      <c r="C382" s="13" t="s">
        <v>260</v>
      </c>
      <c r="D382" s="32" t="s">
        <v>557</v>
      </c>
      <c r="E382" s="33" t="s">
        <v>245</v>
      </c>
      <c r="F382" s="34" t="s">
        <v>246</v>
      </c>
    </row>
    <row r="383" spans="2:6" s="43" customFormat="1" ht="26.4" x14ac:dyDescent="0.3">
      <c r="B383" s="37" t="s">
        <v>160</v>
      </c>
      <c r="C383" s="13" t="s">
        <v>260</v>
      </c>
      <c r="D383" s="32" t="s">
        <v>558</v>
      </c>
      <c r="E383" s="33" t="s">
        <v>245</v>
      </c>
      <c r="F383" s="34" t="s">
        <v>246</v>
      </c>
    </row>
    <row r="384" spans="2:6" s="43" customFormat="1" x14ac:dyDescent="0.3"/>
    <row r="385" spans="2:6" s="43" customFormat="1" x14ac:dyDescent="0.3">
      <c r="B385" s="66" t="s">
        <v>559</v>
      </c>
      <c r="C385" s="66"/>
      <c r="D385" s="66"/>
      <c r="E385" s="66"/>
      <c r="F385" s="66"/>
    </row>
    <row r="386" spans="2:6" s="43" customFormat="1" ht="52.2" customHeight="1" x14ac:dyDescent="0.3">
      <c r="B386" s="40" t="s">
        <v>62</v>
      </c>
      <c r="C386" s="65" t="s">
        <v>55</v>
      </c>
      <c r="D386" s="65"/>
      <c r="E386" s="65"/>
      <c r="F386" s="65"/>
    </row>
    <row r="387" spans="2:6" s="43" customFormat="1" ht="24" x14ac:dyDescent="0.3">
      <c r="B387" s="29" t="s">
        <v>1</v>
      </c>
      <c r="C387" s="29" t="s">
        <v>239</v>
      </c>
      <c r="D387" s="30" t="s">
        <v>240</v>
      </c>
      <c r="E387" s="30" t="s">
        <v>241</v>
      </c>
      <c r="F387" s="30" t="s">
        <v>242</v>
      </c>
    </row>
    <row r="388" spans="2:6" s="43" customFormat="1" ht="26.4" x14ac:dyDescent="0.3">
      <c r="B388" s="31" t="s">
        <v>94</v>
      </c>
      <c r="C388" s="5" t="s">
        <v>243</v>
      </c>
      <c r="D388" s="32" t="s">
        <v>560</v>
      </c>
      <c r="E388" s="33" t="s">
        <v>245</v>
      </c>
      <c r="F388" s="34" t="s">
        <v>246</v>
      </c>
    </row>
    <row r="389" spans="2:6" s="43" customFormat="1" ht="26.4" x14ac:dyDescent="0.3">
      <c r="B389" s="31" t="s">
        <v>100</v>
      </c>
      <c r="C389" s="5" t="s">
        <v>243</v>
      </c>
      <c r="D389" s="32" t="s">
        <v>561</v>
      </c>
      <c r="E389" s="33" t="s">
        <v>245</v>
      </c>
      <c r="F389" s="34" t="s">
        <v>246</v>
      </c>
    </row>
    <row r="390" spans="2:6" s="43" customFormat="1" ht="26.4" x14ac:dyDescent="0.3">
      <c r="B390" s="31" t="s">
        <v>106</v>
      </c>
      <c r="C390" s="5" t="s">
        <v>243</v>
      </c>
      <c r="D390" s="32" t="s">
        <v>562</v>
      </c>
      <c r="E390" s="33" t="s">
        <v>245</v>
      </c>
      <c r="F390" s="34" t="s">
        <v>246</v>
      </c>
    </row>
    <row r="391" spans="2:6" s="43" customFormat="1" ht="26.4" x14ac:dyDescent="0.3">
      <c r="B391" s="35" t="s">
        <v>112</v>
      </c>
      <c r="C391" s="9" t="s">
        <v>250</v>
      </c>
      <c r="D391" s="32" t="s">
        <v>563</v>
      </c>
      <c r="E391" s="33" t="s">
        <v>245</v>
      </c>
      <c r="F391" s="34" t="s">
        <v>246</v>
      </c>
    </row>
    <row r="392" spans="2:6" s="43" customFormat="1" ht="26.4" x14ac:dyDescent="0.3">
      <c r="B392" s="35" t="s">
        <v>118</v>
      </c>
      <c r="C392" s="9" t="s">
        <v>250</v>
      </c>
      <c r="D392" s="32" t="s">
        <v>564</v>
      </c>
      <c r="E392" s="33" t="s">
        <v>245</v>
      </c>
      <c r="F392" s="34" t="s">
        <v>246</v>
      </c>
    </row>
    <row r="393" spans="2:6" s="43" customFormat="1" ht="26.4" x14ac:dyDescent="0.3">
      <c r="B393" s="35" t="s">
        <v>124</v>
      </c>
      <c r="C393" s="9" t="s">
        <v>250</v>
      </c>
      <c r="D393" s="32" t="s">
        <v>565</v>
      </c>
      <c r="E393" s="33" t="s">
        <v>245</v>
      </c>
      <c r="F393" s="34" t="s">
        <v>246</v>
      </c>
    </row>
    <row r="394" spans="2:6" s="43" customFormat="1" ht="26.4" x14ac:dyDescent="0.3">
      <c r="B394" s="36" t="s">
        <v>130</v>
      </c>
      <c r="C394" s="11" t="s">
        <v>255</v>
      </c>
      <c r="D394" s="32" t="s">
        <v>566</v>
      </c>
      <c r="E394" s="33" t="s">
        <v>245</v>
      </c>
      <c r="F394" s="34" t="s">
        <v>246</v>
      </c>
    </row>
    <row r="395" spans="2:6" s="43" customFormat="1" ht="26.4" x14ac:dyDescent="0.3">
      <c r="B395" s="36" t="s">
        <v>136</v>
      </c>
      <c r="C395" s="11" t="s">
        <v>255</v>
      </c>
      <c r="D395" s="32" t="s">
        <v>567</v>
      </c>
      <c r="E395" s="33" t="s">
        <v>245</v>
      </c>
      <c r="F395" s="34" t="s">
        <v>246</v>
      </c>
    </row>
    <row r="396" spans="2:6" s="43" customFormat="1" ht="26.4" x14ac:dyDescent="0.3">
      <c r="B396" s="36" t="s">
        <v>142</v>
      </c>
      <c r="C396" s="11" t="s">
        <v>255</v>
      </c>
      <c r="D396" s="32" t="s">
        <v>568</v>
      </c>
      <c r="E396" s="33" t="s">
        <v>245</v>
      </c>
      <c r="F396" s="34" t="s">
        <v>246</v>
      </c>
    </row>
    <row r="397" spans="2:6" s="43" customFormat="1" ht="26.4" x14ac:dyDescent="0.3">
      <c r="B397" s="37" t="s">
        <v>148</v>
      </c>
      <c r="C397" s="13" t="s">
        <v>260</v>
      </c>
      <c r="D397" s="32" t="s">
        <v>569</v>
      </c>
      <c r="E397" s="33" t="s">
        <v>245</v>
      </c>
      <c r="F397" s="34" t="s">
        <v>246</v>
      </c>
    </row>
    <row r="398" spans="2:6" s="43" customFormat="1" ht="26.4" x14ac:dyDescent="0.3">
      <c r="B398" s="37" t="s">
        <v>154</v>
      </c>
      <c r="C398" s="13" t="s">
        <v>260</v>
      </c>
      <c r="D398" s="32" t="s">
        <v>570</v>
      </c>
      <c r="E398" s="33" t="s">
        <v>245</v>
      </c>
      <c r="F398" s="34" t="s">
        <v>246</v>
      </c>
    </row>
    <row r="399" spans="2:6" s="43" customFormat="1" ht="26.4" x14ac:dyDescent="0.3">
      <c r="B399" s="37" t="s">
        <v>160</v>
      </c>
      <c r="C399" s="13" t="s">
        <v>260</v>
      </c>
      <c r="D399" s="32" t="s">
        <v>571</v>
      </c>
      <c r="E399" s="33" t="s">
        <v>245</v>
      </c>
      <c r="F399" s="34" t="s">
        <v>246</v>
      </c>
    </row>
    <row r="400" spans="2:6" s="43" customFormat="1" x14ac:dyDescent="0.3"/>
    <row r="401" spans="2:6" s="43" customFormat="1" x14ac:dyDescent="0.3">
      <c r="B401" s="66" t="s">
        <v>572</v>
      </c>
      <c r="C401" s="66"/>
      <c r="D401" s="66"/>
      <c r="E401" s="66"/>
      <c r="F401" s="66"/>
    </row>
    <row r="402" spans="2:6" s="43" customFormat="1" ht="39" customHeight="1" x14ac:dyDescent="0.3">
      <c r="B402" s="40" t="s">
        <v>62</v>
      </c>
      <c r="C402" s="65" t="s">
        <v>57</v>
      </c>
      <c r="D402" s="65"/>
      <c r="E402" s="65"/>
      <c r="F402" s="65"/>
    </row>
    <row r="403" spans="2:6" s="43" customFormat="1" ht="24" x14ac:dyDescent="0.3">
      <c r="B403" s="29" t="s">
        <v>1</v>
      </c>
      <c r="C403" s="29" t="s">
        <v>239</v>
      </c>
      <c r="D403" s="30" t="s">
        <v>240</v>
      </c>
      <c r="E403" s="30" t="s">
        <v>241</v>
      </c>
      <c r="F403" s="30" t="s">
        <v>242</v>
      </c>
    </row>
    <row r="404" spans="2:6" s="43" customFormat="1" ht="26.4" x14ac:dyDescent="0.3">
      <c r="B404" s="31" t="s">
        <v>94</v>
      </c>
      <c r="C404" s="5" t="s">
        <v>243</v>
      </c>
      <c r="D404" s="32" t="s">
        <v>573</v>
      </c>
      <c r="E404" s="33" t="s">
        <v>245</v>
      </c>
      <c r="F404" s="34" t="s">
        <v>246</v>
      </c>
    </row>
    <row r="405" spans="2:6" s="43" customFormat="1" ht="26.4" x14ac:dyDescent="0.3">
      <c r="B405" s="31" t="s">
        <v>100</v>
      </c>
      <c r="C405" s="5" t="s">
        <v>243</v>
      </c>
      <c r="D405" s="32" t="s">
        <v>574</v>
      </c>
      <c r="E405" s="33" t="s">
        <v>245</v>
      </c>
      <c r="F405" s="34" t="s">
        <v>246</v>
      </c>
    </row>
    <row r="406" spans="2:6" s="43" customFormat="1" ht="26.4" x14ac:dyDescent="0.3">
      <c r="B406" s="31" t="s">
        <v>106</v>
      </c>
      <c r="C406" s="5" t="s">
        <v>243</v>
      </c>
      <c r="D406" s="32" t="s">
        <v>575</v>
      </c>
      <c r="E406" s="33" t="s">
        <v>245</v>
      </c>
      <c r="F406" s="34" t="s">
        <v>246</v>
      </c>
    </row>
    <row r="407" spans="2:6" s="43" customFormat="1" ht="26.4" x14ac:dyDescent="0.3">
      <c r="B407" s="31" t="s">
        <v>112</v>
      </c>
      <c r="C407" s="5" t="s">
        <v>243</v>
      </c>
      <c r="D407" s="32" t="s">
        <v>576</v>
      </c>
      <c r="E407" s="33" t="s">
        <v>245</v>
      </c>
      <c r="F407" s="34" t="s">
        <v>246</v>
      </c>
    </row>
    <row r="408" spans="2:6" s="43" customFormat="1" ht="26.4" x14ac:dyDescent="0.3">
      <c r="B408" s="35" t="s">
        <v>118</v>
      </c>
      <c r="C408" s="9" t="s">
        <v>250</v>
      </c>
      <c r="D408" s="32" t="s">
        <v>577</v>
      </c>
      <c r="E408" s="33" t="s">
        <v>245</v>
      </c>
      <c r="F408" s="34" t="s">
        <v>246</v>
      </c>
    </row>
    <row r="409" spans="2:6" s="43" customFormat="1" ht="22.8" x14ac:dyDescent="0.3">
      <c r="B409" s="35" t="s">
        <v>124</v>
      </c>
      <c r="C409" s="9" t="s">
        <v>250</v>
      </c>
      <c r="D409" s="32" t="s">
        <v>578</v>
      </c>
      <c r="E409" s="33" t="s">
        <v>245</v>
      </c>
      <c r="F409" s="34" t="s">
        <v>246</v>
      </c>
    </row>
    <row r="410" spans="2:6" s="43" customFormat="1" ht="26.4" x14ac:dyDescent="0.3">
      <c r="B410" s="35" t="s">
        <v>130</v>
      </c>
      <c r="C410" s="9" t="s">
        <v>250</v>
      </c>
      <c r="D410" s="32" t="s">
        <v>579</v>
      </c>
      <c r="E410" s="33" t="s">
        <v>245</v>
      </c>
      <c r="F410" s="34" t="s">
        <v>246</v>
      </c>
    </row>
    <row r="411" spans="2:6" s="43" customFormat="1" ht="26.4" x14ac:dyDescent="0.3">
      <c r="B411" s="36" t="s">
        <v>136</v>
      </c>
      <c r="C411" s="11" t="s">
        <v>255</v>
      </c>
      <c r="D411" s="32" t="s">
        <v>580</v>
      </c>
      <c r="E411" s="33" t="s">
        <v>245</v>
      </c>
      <c r="F411" s="34" t="s">
        <v>246</v>
      </c>
    </row>
    <row r="412" spans="2:6" s="43" customFormat="1" ht="26.4" x14ac:dyDescent="0.3">
      <c r="B412" s="36" t="s">
        <v>142</v>
      </c>
      <c r="C412" s="11" t="s">
        <v>255</v>
      </c>
      <c r="D412" s="32" t="s">
        <v>581</v>
      </c>
      <c r="E412" s="33" t="s">
        <v>245</v>
      </c>
      <c r="F412" s="34" t="s">
        <v>246</v>
      </c>
    </row>
    <row r="413" spans="2:6" s="43" customFormat="1" ht="26.4" x14ac:dyDescent="0.3">
      <c r="B413" s="36" t="s">
        <v>148</v>
      </c>
      <c r="C413" s="11" t="s">
        <v>255</v>
      </c>
      <c r="D413" s="32" t="s">
        <v>582</v>
      </c>
      <c r="E413" s="33" t="s">
        <v>245</v>
      </c>
      <c r="F413" s="34" t="s">
        <v>246</v>
      </c>
    </row>
    <row r="414" spans="2:6" s="43" customFormat="1" ht="30" customHeight="1" x14ac:dyDescent="0.3">
      <c r="B414" s="37" t="s">
        <v>154</v>
      </c>
      <c r="C414" s="13" t="s">
        <v>260</v>
      </c>
      <c r="D414" s="32" t="s">
        <v>583</v>
      </c>
      <c r="E414" s="33" t="s">
        <v>245</v>
      </c>
      <c r="F414" s="34" t="s">
        <v>246</v>
      </c>
    </row>
    <row r="415" spans="2:6" s="43" customFormat="1" ht="26.4" x14ac:dyDescent="0.3">
      <c r="B415" s="37" t="s">
        <v>160</v>
      </c>
      <c r="C415" s="13" t="s">
        <v>260</v>
      </c>
      <c r="D415" s="32" t="s">
        <v>584</v>
      </c>
      <c r="E415" s="33" t="s">
        <v>245</v>
      </c>
      <c r="F415" s="34" t="s">
        <v>246</v>
      </c>
    </row>
    <row r="416" spans="2:6" s="43" customFormat="1" ht="26.4" x14ac:dyDescent="0.3">
      <c r="B416" s="37" t="s">
        <v>166</v>
      </c>
      <c r="C416" s="13" t="s">
        <v>260</v>
      </c>
      <c r="D416" s="32" t="s">
        <v>585</v>
      </c>
      <c r="E416" s="33" t="s">
        <v>245</v>
      </c>
      <c r="F416" s="34" t="s">
        <v>246</v>
      </c>
    </row>
    <row r="417" spans="2:6" s="43" customFormat="1" x14ac:dyDescent="0.3"/>
    <row r="418" spans="2:6" s="43" customFormat="1" x14ac:dyDescent="0.3">
      <c r="B418" s="66" t="s">
        <v>586</v>
      </c>
      <c r="C418" s="66"/>
      <c r="D418" s="66"/>
      <c r="E418" s="66"/>
      <c r="F418" s="66"/>
    </row>
    <row r="419" spans="2:6" s="43" customFormat="1" ht="51.6" customHeight="1" x14ac:dyDescent="0.3">
      <c r="B419" s="40" t="s">
        <v>62</v>
      </c>
      <c r="C419" s="65" t="s">
        <v>59</v>
      </c>
      <c r="D419" s="65"/>
      <c r="E419" s="65"/>
      <c r="F419" s="65"/>
    </row>
    <row r="420" spans="2:6" s="43" customFormat="1" ht="24" x14ac:dyDescent="0.3">
      <c r="B420" s="29" t="s">
        <v>1</v>
      </c>
      <c r="C420" s="29" t="s">
        <v>239</v>
      </c>
      <c r="D420" s="30" t="s">
        <v>240</v>
      </c>
      <c r="E420" s="30" t="s">
        <v>241</v>
      </c>
      <c r="F420" s="30" t="s">
        <v>242</v>
      </c>
    </row>
    <row r="421" spans="2:6" s="43" customFormat="1" ht="26.4" x14ac:dyDescent="0.3">
      <c r="B421" s="31" t="s">
        <v>94</v>
      </c>
      <c r="C421" s="5" t="s">
        <v>243</v>
      </c>
      <c r="D421" s="32" t="s">
        <v>587</v>
      </c>
      <c r="E421" s="33" t="s">
        <v>245</v>
      </c>
      <c r="F421" s="34" t="s">
        <v>246</v>
      </c>
    </row>
    <row r="422" spans="2:6" s="43" customFormat="1" ht="26.4" x14ac:dyDescent="0.3">
      <c r="B422" s="31" t="s">
        <v>100</v>
      </c>
      <c r="C422" s="5" t="s">
        <v>243</v>
      </c>
      <c r="D422" s="32" t="s">
        <v>588</v>
      </c>
      <c r="E422" s="33" t="s">
        <v>245</v>
      </c>
      <c r="F422" s="34" t="s">
        <v>246</v>
      </c>
    </row>
    <row r="423" spans="2:6" s="43" customFormat="1" ht="26.4" x14ac:dyDescent="0.3">
      <c r="B423" s="31" t="s">
        <v>106</v>
      </c>
      <c r="C423" s="5" t="s">
        <v>243</v>
      </c>
      <c r="D423" s="32" t="s">
        <v>589</v>
      </c>
      <c r="E423" s="33" t="s">
        <v>245</v>
      </c>
      <c r="F423" s="34" t="s">
        <v>246</v>
      </c>
    </row>
    <row r="424" spans="2:6" s="43" customFormat="1" ht="26.4" x14ac:dyDescent="0.3">
      <c r="B424" s="31" t="s">
        <v>112</v>
      </c>
      <c r="C424" s="5" t="s">
        <v>243</v>
      </c>
      <c r="D424" s="32" t="s">
        <v>590</v>
      </c>
      <c r="E424" s="33" t="s">
        <v>245</v>
      </c>
      <c r="F424" s="34" t="s">
        <v>246</v>
      </c>
    </row>
    <row r="425" spans="2:6" s="43" customFormat="1" ht="22.8" x14ac:dyDescent="0.3">
      <c r="B425" s="31" t="s">
        <v>118</v>
      </c>
      <c r="C425" s="5" t="s">
        <v>243</v>
      </c>
      <c r="D425" s="32" t="s">
        <v>591</v>
      </c>
      <c r="E425" s="33" t="s">
        <v>245</v>
      </c>
      <c r="F425" s="34" t="s">
        <v>246</v>
      </c>
    </row>
    <row r="426" spans="2:6" s="43" customFormat="1" ht="26.4" x14ac:dyDescent="0.3">
      <c r="B426" s="35" t="s">
        <v>124</v>
      </c>
      <c r="C426" s="9" t="s">
        <v>250</v>
      </c>
      <c r="D426" s="32" t="s">
        <v>592</v>
      </c>
      <c r="E426" s="33" t="s">
        <v>245</v>
      </c>
      <c r="F426" s="34" t="s">
        <v>246</v>
      </c>
    </row>
    <row r="427" spans="2:6" s="43" customFormat="1" ht="26.4" x14ac:dyDescent="0.3">
      <c r="B427" s="35" t="s">
        <v>130</v>
      </c>
      <c r="C427" s="9" t="s">
        <v>250</v>
      </c>
      <c r="D427" s="32" t="s">
        <v>593</v>
      </c>
      <c r="E427" s="33" t="s">
        <v>245</v>
      </c>
      <c r="F427" s="34" t="s">
        <v>246</v>
      </c>
    </row>
    <row r="428" spans="2:6" s="43" customFormat="1" ht="26.4" x14ac:dyDescent="0.3">
      <c r="B428" s="35" t="s">
        <v>136</v>
      </c>
      <c r="C428" s="9" t="s">
        <v>250</v>
      </c>
      <c r="D428" s="32" t="s">
        <v>594</v>
      </c>
      <c r="E428" s="33" t="s">
        <v>245</v>
      </c>
      <c r="F428" s="34" t="s">
        <v>246</v>
      </c>
    </row>
    <row r="429" spans="2:6" s="43" customFormat="1" ht="26.4" x14ac:dyDescent="0.3">
      <c r="B429" s="35" t="s">
        <v>142</v>
      </c>
      <c r="C429" s="9" t="s">
        <v>250</v>
      </c>
      <c r="D429" s="32" t="s">
        <v>595</v>
      </c>
      <c r="E429" s="33" t="s">
        <v>245</v>
      </c>
      <c r="F429" s="34" t="s">
        <v>246</v>
      </c>
    </row>
    <row r="430" spans="2:6" s="43" customFormat="1" ht="26.4" x14ac:dyDescent="0.3">
      <c r="B430" s="36" t="s">
        <v>148</v>
      </c>
      <c r="C430" s="11" t="s">
        <v>255</v>
      </c>
      <c r="D430" s="32" t="s">
        <v>596</v>
      </c>
      <c r="E430" s="33" t="s">
        <v>245</v>
      </c>
      <c r="F430" s="34" t="s">
        <v>246</v>
      </c>
    </row>
    <row r="431" spans="2:6" s="43" customFormat="1" ht="26.4" x14ac:dyDescent="0.3">
      <c r="B431" s="36" t="s">
        <v>154</v>
      </c>
      <c r="C431" s="11" t="s">
        <v>255</v>
      </c>
      <c r="D431" s="32" t="s">
        <v>597</v>
      </c>
      <c r="E431" s="33" t="s">
        <v>245</v>
      </c>
      <c r="F431" s="34" t="s">
        <v>246</v>
      </c>
    </row>
    <row r="432" spans="2:6" s="43" customFormat="1" ht="26.4" x14ac:dyDescent="0.3">
      <c r="B432" s="36" t="s">
        <v>160</v>
      </c>
      <c r="C432" s="11" t="s">
        <v>255</v>
      </c>
      <c r="D432" s="32" t="s">
        <v>598</v>
      </c>
      <c r="E432" s="33" t="s">
        <v>245</v>
      </c>
      <c r="F432" s="34" t="s">
        <v>246</v>
      </c>
    </row>
    <row r="433" spans="2:6" s="43" customFormat="1" ht="26.4" x14ac:dyDescent="0.3">
      <c r="B433" s="37" t="s">
        <v>166</v>
      </c>
      <c r="C433" s="13" t="s">
        <v>260</v>
      </c>
      <c r="D433" s="32" t="s">
        <v>599</v>
      </c>
      <c r="E433" s="33" t="s">
        <v>245</v>
      </c>
      <c r="F433" s="34" t="s">
        <v>246</v>
      </c>
    </row>
    <row r="434" spans="2:6" s="43" customFormat="1" ht="26.4" x14ac:dyDescent="0.3">
      <c r="B434" s="37" t="s">
        <v>172</v>
      </c>
      <c r="C434" s="13" t="s">
        <v>260</v>
      </c>
      <c r="D434" s="32" t="s">
        <v>600</v>
      </c>
      <c r="E434" s="33" t="s">
        <v>245</v>
      </c>
      <c r="F434" s="34" t="s">
        <v>246</v>
      </c>
    </row>
    <row r="435" spans="2:6" s="43" customFormat="1" ht="26.4" x14ac:dyDescent="0.3">
      <c r="B435" s="37" t="s">
        <v>178</v>
      </c>
      <c r="C435" s="13" t="s">
        <v>260</v>
      </c>
      <c r="D435" s="32" t="s">
        <v>601</v>
      </c>
      <c r="E435" s="33" t="s">
        <v>245</v>
      </c>
      <c r="F435" s="34" t="s">
        <v>246</v>
      </c>
    </row>
    <row r="436" spans="2:6" hidden="1" x14ac:dyDescent="0.3"/>
    <row r="437" spans="2:6" hidden="1" x14ac:dyDescent="0.3"/>
    <row r="438" spans="2:6" hidden="1" x14ac:dyDescent="0.3"/>
    <row r="439" spans="2:6" hidden="1" x14ac:dyDescent="0.3"/>
    <row r="440" spans="2:6" hidden="1" x14ac:dyDescent="0.3"/>
    <row r="441" spans="2:6" hidden="1" x14ac:dyDescent="0.3"/>
    <row r="442" spans="2:6" hidden="1" x14ac:dyDescent="0.3"/>
    <row r="443" spans="2:6" hidden="1" x14ac:dyDescent="0.3"/>
    <row r="444" spans="2:6" hidden="1" x14ac:dyDescent="0.3"/>
    <row r="445" spans="2:6" hidden="1" x14ac:dyDescent="0.3"/>
    <row r="446" spans="2:6" hidden="1" x14ac:dyDescent="0.3"/>
    <row r="447" spans="2:6" hidden="1" x14ac:dyDescent="0.3"/>
    <row r="448" spans="2:6" hidden="1" x14ac:dyDescent="0.3"/>
    <row r="449" hidden="1" x14ac:dyDescent="0.3"/>
    <row r="450" hidden="1" x14ac:dyDescent="0.3"/>
    <row r="451" hidden="1" x14ac:dyDescent="0.3"/>
    <row r="452" hidden="1" x14ac:dyDescent="0.3"/>
    <row r="453" hidden="1" x14ac:dyDescent="0.3"/>
    <row r="454" hidden="1" x14ac:dyDescent="0.3"/>
    <row r="455" hidden="1" x14ac:dyDescent="0.3"/>
    <row r="456" hidden="1" x14ac:dyDescent="0.3"/>
    <row r="457" hidden="1" x14ac:dyDescent="0.3"/>
    <row r="458" hidden="1" x14ac:dyDescent="0.3"/>
    <row r="459" hidden="1" x14ac:dyDescent="0.3"/>
    <row r="460" hidden="1" x14ac:dyDescent="0.3"/>
    <row r="461" hidden="1" x14ac:dyDescent="0.3"/>
    <row r="462" hidden="1" x14ac:dyDescent="0.3"/>
    <row r="463" hidden="1" x14ac:dyDescent="0.3"/>
    <row r="464" hidden="1" x14ac:dyDescent="0.3"/>
    <row r="465" hidden="1" x14ac:dyDescent="0.3"/>
    <row r="466" hidden="1" x14ac:dyDescent="0.3"/>
    <row r="467" hidden="1" x14ac:dyDescent="0.3"/>
    <row r="468" hidden="1" x14ac:dyDescent="0.3"/>
    <row r="469" hidden="1" x14ac:dyDescent="0.3"/>
    <row r="470" hidden="1" x14ac:dyDescent="0.3"/>
    <row r="471" hidden="1" x14ac:dyDescent="0.3"/>
    <row r="472" hidden="1" x14ac:dyDescent="0.3"/>
    <row r="473" hidden="1" x14ac:dyDescent="0.3"/>
    <row r="474" hidden="1" x14ac:dyDescent="0.3"/>
    <row r="475" hidden="1" x14ac:dyDescent="0.3"/>
    <row r="476" hidden="1" x14ac:dyDescent="0.3"/>
    <row r="477" hidden="1" x14ac:dyDescent="0.3"/>
    <row r="478" hidden="1" x14ac:dyDescent="0.3"/>
    <row r="479" hidden="1" x14ac:dyDescent="0.3"/>
    <row r="480" hidden="1" x14ac:dyDescent="0.3"/>
    <row r="481" hidden="1" x14ac:dyDescent="0.3"/>
    <row r="482" hidden="1" x14ac:dyDescent="0.3"/>
    <row r="483" hidden="1" x14ac:dyDescent="0.3"/>
    <row r="484" hidden="1" x14ac:dyDescent="0.3"/>
    <row r="485" hidden="1" x14ac:dyDescent="0.3"/>
    <row r="486" hidden="1" x14ac:dyDescent="0.3"/>
    <row r="487" hidden="1" x14ac:dyDescent="0.3"/>
    <row r="488" hidden="1" x14ac:dyDescent="0.3"/>
    <row r="489" hidden="1" x14ac:dyDescent="0.3"/>
    <row r="490" hidden="1" x14ac:dyDescent="0.3"/>
    <row r="491" hidden="1" x14ac:dyDescent="0.3"/>
    <row r="492" hidden="1" x14ac:dyDescent="0.3"/>
    <row r="493" hidden="1" x14ac:dyDescent="0.3"/>
    <row r="494" hidden="1" x14ac:dyDescent="0.3"/>
    <row r="495" hidden="1" x14ac:dyDescent="0.3"/>
    <row r="496" hidden="1" x14ac:dyDescent="0.3"/>
    <row r="497" hidden="1" x14ac:dyDescent="0.3"/>
    <row r="498" hidden="1" x14ac:dyDescent="0.3"/>
    <row r="499" hidden="1" x14ac:dyDescent="0.3"/>
    <row r="500" hidden="1" x14ac:dyDescent="0.3"/>
  </sheetData>
  <mergeCells count="59">
    <mergeCell ref="B1:F1"/>
    <mergeCell ref="B3:F3"/>
    <mergeCell ref="C4:F4"/>
    <mergeCell ref="C5:F5"/>
    <mergeCell ref="C6:F6"/>
    <mergeCell ref="B2:F2"/>
    <mergeCell ref="B9:F9"/>
    <mergeCell ref="B10:F10"/>
    <mergeCell ref="C11:F11"/>
    <mergeCell ref="B30:F30"/>
    <mergeCell ref="C7:F7"/>
    <mergeCell ref="C31:F31"/>
    <mergeCell ref="B49:F49"/>
    <mergeCell ref="C50:F50"/>
    <mergeCell ref="B69:F69"/>
    <mergeCell ref="C70:F70"/>
    <mergeCell ref="B85:F85"/>
    <mergeCell ref="C86:F86"/>
    <mergeCell ref="B103:F103"/>
    <mergeCell ref="C104:F104"/>
    <mergeCell ref="B118:F118"/>
    <mergeCell ref="B119:F119"/>
    <mergeCell ref="C120:F120"/>
    <mergeCell ref="B136:F136"/>
    <mergeCell ref="C137:F137"/>
    <mergeCell ref="B154:F154"/>
    <mergeCell ref="C155:F155"/>
    <mergeCell ref="B171:F171"/>
    <mergeCell ref="C172:F172"/>
    <mergeCell ref="B190:F190"/>
    <mergeCell ref="C191:F191"/>
    <mergeCell ref="B209:F209"/>
    <mergeCell ref="C210:F210"/>
    <mergeCell ref="B226:F226"/>
    <mergeCell ref="B227:F227"/>
    <mergeCell ref="C228:F228"/>
    <mergeCell ref="B245:F245"/>
    <mergeCell ref="C246:F246"/>
    <mergeCell ref="B263:F263"/>
    <mergeCell ref="C264:F264"/>
    <mergeCell ref="B281:F281"/>
    <mergeCell ref="C282:F282"/>
    <mergeCell ref="B298:F298"/>
    <mergeCell ref="B299:F299"/>
    <mergeCell ref="C300:F300"/>
    <mergeCell ref="B317:F317"/>
    <mergeCell ref="C318:F318"/>
    <mergeCell ref="B334:F334"/>
    <mergeCell ref="C335:F335"/>
    <mergeCell ref="B351:F351"/>
    <mergeCell ref="C352:F352"/>
    <mergeCell ref="C402:F402"/>
    <mergeCell ref="B418:F418"/>
    <mergeCell ref="C419:F419"/>
    <mergeCell ref="B369:F369"/>
    <mergeCell ref="C370:F370"/>
    <mergeCell ref="B385:F385"/>
    <mergeCell ref="C386:F386"/>
    <mergeCell ref="B401:F401"/>
  </mergeCells>
  <hyperlinks>
    <hyperlink ref="A1" location="'🏠 Navigation'!A1" tooltip="Retour à la Navigation" display="🏠" xr:uid="{E23BCA9D-45DD-4608-ACEE-1C39CFE0EF0B}"/>
  </hyperlinks>
  <printOptions horizontalCentered="1"/>
  <pageMargins left="0.75" right="0.75" top="1" bottom="1" header="0.511811023622047" footer="0.511811023622047"/>
  <pageSetup paperSize="9" scale="69"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D7D31"/>
    <pageSetUpPr fitToPage="1"/>
  </sheetPr>
  <dimension ref="A1:S200"/>
  <sheetViews>
    <sheetView showGridLines="0" topLeftCell="A40" zoomScaleNormal="100" workbookViewId="0">
      <selection activeCell="H40" sqref="H40"/>
    </sheetView>
  </sheetViews>
  <sheetFormatPr baseColWidth="10" defaultColWidth="8.6640625" defaultRowHeight="14.4" x14ac:dyDescent="0.3"/>
  <cols>
    <col min="1" max="1" width="5" customWidth="1"/>
    <col min="2" max="2" width="22" customWidth="1"/>
    <col min="3" max="3" width="18.77734375" customWidth="1"/>
    <col min="4" max="4" width="23.109375" customWidth="1"/>
    <col min="5" max="5" width="6.88671875" customWidth="1"/>
    <col min="6" max="6" width="15.33203125" customWidth="1"/>
    <col min="7" max="7" width="8.33203125" customWidth="1"/>
    <col min="8" max="8" width="31.44140625" customWidth="1"/>
    <col min="9" max="9" width="35.21875" customWidth="1"/>
    <col min="10" max="10" width="8.88671875" hidden="1" customWidth="1"/>
    <col min="11" max="11" width="27.77734375" hidden="1" customWidth="1"/>
    <col min="12" max="12" width="30.5546875" hidden="1" customWidth="1"/>
    <col min="13" max="13" width="3.6640625" hidden="1" customWidth="1"/>
    <col min="14" max="18" width="13" hidden="1" customWidth="1"/>
    <col min="19" max="19" width="35.21875" hidden="1" customWidth="1"/>
    <col min="20" max="50" width="0" hidden="1" customWidth="1"/>
  </cols>
  <sheetData>
    <row r="1" spans="1:19" ht="24" customHeight="1" x14ac:dyDescent="0.3">
      <c r="A1" s="74" t="s">
        <v>616</v>
      </c>
      <c r="B1" s="88" t="s">
        <v>776</v>
      </c>
      <c r="C1" s="88"/>
      <c r="D1" s="88"/>
      <c r="E1" s="88"/>
      <c r="F1" s="88"/>
      <c r="G1" s="88"/>
      <c r="H1" s="88"/>
      <c r="I1" s="88"/>
    </row>
    <row r="2" spans="1:19" ht="24" customHeight="1" x14ac:dyDescent="0.3">
      <c r="B2" s="89" t="s">
        <v>777</v>
      </c>
      <c r="C2" s="89"/>
      <c r="D2" s="89"/>
      <c r="E2" s="89"/>
      <c r="F2" s="89"/>
      <c r="G2" s="89"/>
      <c r="H2" s="89"/>
      <c r="I2" s="89"/>
    </row>
    <row r="3" spans="1:19" ht="24" customHeight="1" x14ac:dyDescent="0.3">
      <c r="B3" s="90" t="s">
        <v>778</v>
      </c>
      <c r="C3" s="91"/>
      <c r="D3" s="91"/>
      <c r="E3" s="90" t="s">
        <v>779</v>
      </c>
      <c r="F3" s="92" t="s">
        <v>686</v>
      </c>
      <c r="G3" s="90" t="s">
        <v>780</v>
      </c>
      <c r="H3" s="91"/>
      <c r="I3" s="91"/>
      <c r="O3" s="48" t="s">
        <v>725</v>
      </c>
      <c r="P3" s="49">
        <f>MATCH($F$3,$O$5:$R$5,0)+1</f>
        <v>2</v>
      </c>
    </row>
    <row r="4" spans="1:19" ht="43.8" customHeight="1" x14ac:dyDescent="0.3">
      <c r="B4" s="93" t="s">
        <v>781</v>
      </c>
      <c r="C4" s="93"/>
      <c r="D4" s="93"/>
      <c r="E4" s="93"/>
      <c r="F4" s="93"/>
      <c r="G4" s="93"/>
      <c r="H4" s="93"/>
      <c r="I4" s="93"/>
    </row>
    <row r="5" spans="1:19" ht="24" customHeight="1" x14ac:dyDescent="0.3">
      <c r="B5" s="101" t="s">
        <v>1</v>
      </c>
      <c r="C5" s="101" t="s">
        <v>63</v>
      </c>
      <c r="D5" s="101" t="s">
        <v>782</v>
      </c>
      <c r="E5" s="101" t="s">
        <v>783</v>
      </c>
      <c r="F5" s="101" t="s">
        <v>784</v>
      </c>
      <c r="G5" s="101" t="s">
        <v>684</v>
      </c>
      <c r="H5" s="101" t="s">
        <v>785</v>
      </c>
      <c r="I5" s="101" t="s">
        <v>786</v>
      </c>
      <c r="N5" s="47" t="s">
        <v>685</v>
      </c>
      <c r="O5" s="47" t="s">
        <v>686</v>
      </c>
      <c r="P5" s="47" t="s">
        <v>687</v>
      </c>
      <c r="Q5" s="47" t="s">
        <v>606</v>
      </c>
      <c r="R5" s="47" t="s">
        <v>688</v>
      </c>
      <c r="S5" s="47" t="s">
        <v>689</v>
      </c>
    </row>
    <row r="6" spans="1:19" ht="24" customHeight="1" x14ac:dyDescent="0.3">
      <c r="B6" s="102" t="s">
        <v>787</v>
      </c>
      <c r="C6" s="102"/>
      <c r="D6" s="102"/>
      <c r="E6" s="102"/>
      <c r="F6" s="102"/>
      <c r="G6" s="102"/>
      <c r="H6" s="102"/>
      <c r="I6" s="102"/>
    </row>
    <row r="7" spans="1:19" s="43" customFormat="1" ht="24" customHeight="1" x14ac:dyDescent="0.3">
      <c r="B7" s="103">
        <v>1</v>
      </c>
      <c r="C7" s="104" t="s">
        <v>95</v>
      </c>
      <c r="D7" s="105"/>
      <c r="E7" s="106" t="str">
        <f>IF(D7="","",IF(D7="Base",1,IF(D7="Intermédiaire",2,IF(D7="Avancé",3,4))))</f>
        <v/>
      </c>
      <c r="F7" s="106">
        <f>IFERROR(VLOOKUP("C"&amp;B7,$N$7:$R$33,$P$3,FALSE),"")</f>
        <v>2</v>
      </c>
      <c r="G7" s="106" t="str">
        <f>IF(D7="","",E7-F7)</f>
        <v/>
      </c>
      <c r="H7" s="107"/>
      <c r="I7" s="108" t="str">
        <f>IF(D7="","",IF(G7&lt;0,VLOOKUP("C"&amp;B7,$N$7:$S$33,6,FALSE),""))</f>
        <v/>
      </c>
      <c r="J7"/>
      <c r="K7"/>
      <c r="L7"/>
      <c r="N7" s="43" t="s">
        <v>690</v>
      </c>
      <c r="O7" s="43">
        <v>2</v>
      </c>
      <c r="P7" s="43">
        <v>3</v>
      </c>
      <c r="Q7" s="43">
        <v>1</v>
      </c>
      <c r="R7" s="43">
        <v>1</v>
      </c>
      <c r="S7" s="43" t="s">
        <v>691</v>
      </c>
    </row>
    <row r="8" spans="1:19" s="43" customFormat="1" ht="24" customHeight="1" x14ac:dyDescent="0.3">
      <c r="B8" s="109">
        <v>2</v>
      </c>
      <c r="C8" s="110" t="s">
        <v>101</v>
      </c>
      <c r="D8" s="105"/>
      <c r="E8" s="106" t="str">
        <f>IF(D8="","",IF(D8="Base",1,IF(D8="Intermédiaire",2,IF(D8="Avancé",3,4))))</f>
        <v/>
      </c>
      <c r="F8" s="106">
        <f>IFERROR(VLOOKUP("C"&amp;B8,$N$7:$R$33,$P$3,FALSE),"")</f>
        <v>2</v>
      </c>
      <c r="G8" s="106" t="str">
        <f>IF(D8="","",E8-F8)</f>
        <v/>
      </c>
      <c r="H8" s="107"/>
      <c r="I8" s="108" t="str">
        <f>IF(D8="","",IF(G8&lt;0,VLOOKUP("C"&amp;B8,$N$7:$S$33,6,FALSE),""))</f>
        <v/>
      </c>
      <c r="J8"/>
      <c r="K8"/>
      <c r="L8"/>
      <c r="N8" s="43" t="s">
        <v>692</v>
      </c>
      <c r="O8" s="43">
        <v>2</v>
      </c>
      <c r="P8" s="43">
        <v>3</v>
      </c>
      <c r="Q8" s="43">
        <v>1</v>
      </c>
      <c r="R8" s="43">
        <v>1</v>
      </c>
      <c r="S8" s="43" t="s">
        <v>691</v>
      </c>
    </row>
    <row r="9" spans="1:19" s="43" customFormat="1" ht="24" customHeight="1" x14ac:dyDescent="0.3">
      <c r="B9" s="103">
        <v>3</v>
      </c>
      <c r="C9" s="104" t="s">
        <v>791</v>
      </c>
      <c r="D9" s="105"/>
      <c r="E9" s="106" t="str">
        <f>IF(D9="","",IF(D9="Base",1,IF(D9="Intermédiaire",2,IF(D9="Avancé",3,4))))</f>
        <v/>
      </c>
      <c r="F9" s="106">
        <f>IFERROR(VLOOKUP("C"&amp;B9,$N$7:$R$33,$P$3,FALSE),"")</f>
        <v>2</v>
      </c>
      <c r="G9" s="106" t="str">
        <f>IF(D9="","",E9-F9)</f>
        <v/>
      </c>
      <c r="H9" s="107"/>
      <c r="I9" s="108" t="str">
        <f>IF(D9="","",IF(G9&lt;0,VLOOKUP("C"&amp;B9,$N$7:$S$33,6,FALSE),""))</f>
        <v/>
      </c>
      <c r="J9"/>
      <c r="K9"/>
      <c r="L9"/>
      <c r="N9" s="43" t="s">
        <v>693</v>
      </c>
      <c r="O9" s="43">
        <v>2</v>
      </c>
      <c r="P9" s="43">
        <v>3</v>
      </c>
      <c r="Q9" s="43">
        <v>1</v>
      </c>
      <c r="R9" s="43">
        <v>1</v>
      </c>
      <c r="S9" s="43" t="s">
        <v>694</v>
      </c>
    </row>
    <row r="10" spans="1:19" s="43" customFormat="1" ht="24" customHeight="1" x14ac:dyDescent="0.3">
      <c r="B10" s="109">
        <v>4</v>
      </c>
      <c r="C10" s="110" t="s">
        <v>113</v>
      </c>
      <c r="D10" s="105"/>
      <c r="E10" s="106" t="str">
        <f>IF(D10="","",IF(D10="Base",1,IF(D10="Intermédiaire",2,IF(D10="Avancé",3,4))))</f>
        <v/>
      </c>
      <c r="F10" s="106">
        <f>IFERROR(VLOOKUP("C"&amp;B10,$N$7:$R$33,$P$3,FALSE),"")</f>
        <v>2</v>
      </c>
      <c r="G10" s="106" t="str">
        <f>IF(D10="","",E10-F10)</f>
        <v/>
      </c>
      <c r="H10" s="107"/>
      <c r="I10" s="108" t="str">
        <f>IF(D10="","",IF(G10&lt;0,VLOOKUP("C"&amp;B10,$N$7:$S$33,6,FALSE),""))</f>
        <v/>
      </c>
      <c r="J10"/>
      <c r="K10"/>
      <c r="L10"/>
      <c r="N10" s="43" t="s">
        <v>695</v>
      </c>
      <c r="O10" s="43">
        <v>2</v>
      </c>
      <c r="P10" s="43">
        <v>3</v>
      </c>
      <c r="Q10" s="43">
        <v>1</v>
      </c>
      <c r="R10" s="43">
        <v>1</v>
      </c>
      <c r="S10" s="43" t="s">
        <v>696</v>
      </c>
    </row>
    <row r="11" spans="1:19" s="43" customFormat="1" ht="24" customHeight="1" x14ac:dyDescent="0.3">
      <c r="B11" s="103">
        <v>5</v>
      </c>
      <c r="C11" s="104" t="s">
        <v>119</v>
      </c>
      <c r="D11" s="105"/>
      <c r="E11" s="106" t="str">
        <f>IF(D11="","",IF(D11="Base",1,IF(D11="Intermédiaire",2,IF(D11="Avancé",3,4))))</f>
        <v/>
      </c>
      <c r="F11" s="106">
        <f>IFERROR(VLOOKUP("C"&amp;B11,$N$7:$R$33,$P$3,FALSE),"")</f>
        <v>2</v>
      </c>
      <c r="G11" s="106" t="str">
        <f>IF(D11="","",E11-F11)</f>
        <v/>
      </c>
      <c r="H11" s="107"/>
      <c r="I11" s="108" t="str">
        <f>IF(D11="","",IF(G11&lt;0,VLOOKUP("C"&amp;B11,$N$7:$S$33,6,FALSE),""))</f>
        <v/>
      </c>
      <c r="J11"/>
      <c r="K11"/>
      <c r="L11"/>
      <c r="N11" s="43" t="s">
        <v>697</v>
      </c>
      <c r="O11" s="43">
        <v>2</v>
      </c>
      <c r="P11" s="43">
        <v>3</v>
      </c>
      <c r="Q11" s="43">
        <v>1</v>
      </c>
      <c r="R11" s="43">
        <v>1</v>
      </c>
      <c r="S11" s="43" t="s">
        <v>698</v>
      </c>
    </row>
    <row r="12" spans="1:19" s="43" customFormat="1" ht="24" customHeight="1" x14ac:dyDescent="0.3">
      <c r="B12" s="109">
        <v>6</v>
      </c>
      <c r="C12" s="110" t="s">
        <v>125</v>
      </c>
      <c r="D12" s="105"/>
      <c r="E12" s="106" t="str">
        <f>IF(D12="","",IF(D12="Base",1,IF(D12="Intermédiaire",2,IF(D12="Avancé",3,4))))</f>
        <v/>
      </c>
      <c r="F12" s="106">
        <f>IFERROR(VLOOKUP("C"&amp;B12,$N$7:$R$33,$P$3,FALSE),"")</f>
        <v>2</v>
      </c>
      <c r="G12" s="106" t="str">
        <f>IF(D12="","",E12-F12)</f>
        <v/>
      </c>
      <c r="H12" s="107"/>
      <c r="I12" s="108" t="str">
        <f>IF(D12="","",IF(G12&lt;0,VLOOKUP("C"&amp;B12,$N$7:$S$33,6,FALSE),""))</f>
        <v/>
      </c>
      <c r="J12"/>
      <c r="K12"/>
      <c r="L12"/>
      <c r="N12" s="43" t="s">
        <v>699</v>
      </c>
      <c r="O12" s="43">
        <v>2</v>
      </c>
      <c r="P12" s="43">
        <v>4</v>
      </c>
      <c r="Q12" s="43">
        <v>1</v>
      </c>
      <c r="R12" s="43">
        <v>1</v>
      </c>
      <c r="S12" s="43" t="s">
        <v>700</v>
      </c>
    </row>
    <row r="13" spans="1:19" s="43" customFormat="1" ht="24" customHeight="1" x14ac:dyDescent="0.3">
      <c r="B13" s="102" t="s">
        <v>788</v>
      </c>
      <c r="C13" s="115"/>
      <c r="D13" s="115"/>
      <c r="E13" s="116"/>
      <c r="F13" s="116"/>
      <c r="G13" s="116"/>
      <c r="H13" s="115"/>
      <c r="I13" s="115"/>
      <c r="J13"/>
      <c r="K13"/>
      <c r="L13"/>
    </row>
    <row r="14" spans="1:19" s="43" customFormat="1" ht="24" customHeight="1" x14ac:dyDescent="0.3">
      <c r="B14" s="109">
        <v>7</v>
      </c>
      <c r="C14" s="110" t="s">
        <v>131</v>
      </c>
      <c r="D14" s="105"/>
      <c r="E14" s="106" t="str">
        <f>IF(D14="","",IF(D14="Base",1,IF(D14="Intermédiaire",2,IF(D14="Avancé",3,4))))</f>
        <v/>
      </c>
      <c r="F14" s="106">
        <f>IFERROR(VLOOKUP("C"&amp;B14,$N$7:$R$33,$P$3,FALSE),"")</f>
        <v>2</v>
      </c>
      <c r="G14" s="106" t="str">
        <f>IF(D14="","",E14-F14)</f>
        <v/>
      </c>
      <c r="H14" s="107"/>
      <c r="I14" s="108" t="str">
        <f>IF(D14="","",IF(G14&lt;0,VLOOKUP("C"&amp;B14,$N$7:$S$33,6,FALSE),""))</f>
        <v/>
      </c>
      <c r="J14"/>
      <c r="K14"/>
      <c r="L14"/>
      <c r="N14" s="43" t="s">
        <v>701</v>
      </c>
      <c r="O14" s="43">
        <v>2</v>
      </c>
      <c r="P14" s="43">
        <v>3</v>
      </c>
      <c r="Q14" s="43">
        <v>1</v>
      </c>
      <c r="R14" s="43">
        <v>1</v>
      </c>
      <c r="S14" s="43" t="s">
        <v>702</v>
      </c>
    </row>
    <row r="15" spans="1:19" s="43" customFormat="1" ht="24" customHeight="1" x14ac:dyDescent="0.3">
      <c r="B15" s="103">
        <v>8</v>
      </c>
      <c r="C15" s="104" t="s">
        <v>137</v>
      </c>
      <c r="D15" s="105"/>
      <c r="E15" s="106" t="str">
        <f>IF(D15="","",IF(D15="Base",1,IF(D15="Intermédiaire",2,IF(D15="Avancé",3,4))))</f>
        <v/>
      </c>
      <c r="F15" s="106">
        <f>IFERROR(VLOOKUP("C"&amp;B15,$N$7:$R$33,$P$3,FALSE),"")</f>
        <v>2</v>
      </c>
      <c r="G15" s="106" t="str">
        <f>IF(D15="","",E15-F15)</f>
        <v/>
      </c>
      <c r="H15" s="107"/>
      <c r="I15" s="108" t="str">
        <f>IF(D15="","",IF(G15&lt;0,VLOOKUP("C"&amp;B15,$N$7:$S$33,6,FALSE),""))</f>
        <v/>
      </c>
      <c r="J15"/>
      <c r="K15"/>
      <c r="L15"/>
      <c r="N15" s="43" t="s">
        <v>703</v>
      </c>
      <c r="O15" s="43">
        <v>2</v>
      </c>
      <c r="P15" s="43">
        <v>3</v>
      </c>
      <c r="Q15" s="43">
        <v>1</v>
      </c>
      <c r="R15" s="43">
        <v>1</v>
      </c>
      <c r="S15" s="43" t="s">
        <v>700</v>
      </c>
    </row>
    <row r="16" spans="1:19" s="43" customFormat="1" ht="24" customHeight="1" x14ac:dyDescent="0.3">
      <c r="B16" s="109">
        <v>9</v>
      </c>
      <c r="C16" s="110" t="s">
        <v>143</v>
      </c>
      <c r="D16" s="105"/>
      <c r="E16" s="106" t="str">
        <f>IF(D16="","",IF(D16="Base",1,IF(D16="Intermédiaire",2,IF(D16="Avancé",3,4))))</f>
        <v/>
      </c>
      <c r="F16" s="106">
        <f>IFERROR(VLOOKUP("C"&amp;B16,$N$7:$R$33,$P$3,FALSE),"")</f>
        <v>2</v>
      </c>
      <c r="G16" s="106" t="str">
        <f>IF(D16="","",E16-F16)</f>
        <v/>
      </c>
      <c r="H16" s="107"/>
      <c r="I16" s="108" t="str">
        <f>IF(D16="","",IF(G16&lt;0,VLOOKUP("C"&amp;B16,$N$7:$S$33,6,FALSE),""))</f>
        <v/>
      </c>
      <c r="J16"/>
      <c r="K16"/>
      <c r="L16"/>
      <c r="N16" s="43" t="s">
        <v>704</v>
      </c>
      <c r="O16" s="43">
        <v>2</v>
      </c>
      <c r="P16" s="43">
        <v>3</v>
      </c>
      <c r="Q16" s="43">
        <v>1</v>
      </c>
      <c r="R16" s="43">
        <v>1</v>
      </c>
      <c r="S16" s="43" t="s">
        <v>705</v>
      </c>
    </row>
    <row r="17" spans="2:19" s="43" customFormat="1" ht="34.049999999999997" customHeight="1" x14ac:dyDescent="0.3">
      <c r="B17" s="103">
        <v>10</v>
      </c>
      <c r="C17" s="104" t="s">
        <v>149</v>
      </c>
      <c r="D17" s="105"/>
      <c r="E17" s="106" t="str">
        <f>IF(D17="","",IF(D17="Base",1,IF(D17="Intermédiaire",2,IF(D17="Avancé",3,4))))</f>
        <v/>
      </c>
      <c r="F17" s="106">
        <f>IFERROR(VLOOKUP("C"&amp;B17,$N$7:$R$33,$P$3,FALSE),"")</f>
        <v>2</v>
      </c>
      <c r="G17" s="106" t="str">
        <f>IF(D17="","",E17-F17)</f>
        <v/>
      </c>
      <c r="H17" s="107"/>
      <c r="I17" s="108" t="str">
        <f>IF(D17="","",IF(G17&lt;0,VLOOKUP("C"&amp;B17,$N$7:$S$33,6,FALSE),""))</f>
        <v/>
      </c>
      <c r="J17"/>
      <c r="K17"/>
      <c r="L17"/>
      <c r="N17" s="43" t="s">
        <v>706</v>
      </c>
      <c r="O17" s="43">
        <v>2</v>
      </c>
      <c r="P17" s="43">
        <v>4</v>
      </c>
      <c r="Q17" s="43">
        <v>1</v>
      </c>
      <c r="R17" s="43">
        <v>1</v>
      </c>
      <c r="S17" s="43" t="s">
        <v>702</v>
      </c>
    </row>
    <row r="18" spans="2:19" s="43" customFormat="1" ht="34.049999999999997" customHeight="1" x14ac:dyDescent="0.3">
      <c r="B18" s="109">
        <v>11</v>
      </c>
      <c r="C18" s="110" t="s">
        <v>155</v>
      </c>
      <c r="D18" s="105"/>
      <c r="E18" s="106" t="str">
        <f>IF(D18="","",IF(D18="Base",1,IF(D18="Intermédiaire",2,IF(D18="Avancé",3,4))))</f>
        <v/>
      </c>
      <c r="F18" s="106">
        <f>IFERROR(VLOOKUP("C"&amp;B18,$N$7:$R$33,$P$3,FALSE),"")</f>
        <v>2</v>
      </c>
      <c r="G18" s="106" t="str">
        <f>IF(D18="","",E18-F18)</f>
        <v/>
      </c>
      <c r="H18" s="107"/>
      <c r="I18" s="108" t="str">
        <f>IF(D18="","",IF(G18&lt;0,VLOOKUP("C"&amp;B18,$N$7:$S$33,6,FALSE),""))</f>
        <v/>
      </c>
      <c r="J18"/>
      <c r="K18"/>
      <c r="L18"/>
      <c r="N18" s="43" t="s">
        <v>707</v>
      </c>
      <c r="O18" s="43">
        <v>2</v>
      </c>
      <c r="P18" s="43">
        <v>3</v>
      </c>
      <c r="Q18" s="43">
        <v>1</v>
      </c>
      <c r="R18" s="43">
        <v>1</v>
      </c>
      <c r="S18" s="43" t="s">
        <v>705</v>
      </c>
    </row>
    <row r="19" spans="2:19" s="43" customFormat="1" ht="34.049999999999997" customHeight="1" x14ac:dyDescent="0.3">
      <c r="B19" s="103">
        <v>12</v>
      </c>
      <c r="C19" s="104" t="s">
        <v>161</v>
      </c>
      <c r="D19" s="105"/>
      <c r="E19" s="106" t="str">
        <f>IF(D19="","",IF(D19="Base",1,IF(D19="Intermédiaire",2,IF(D19="Avancé",3,4))))</f>
        <v/>
      </c>
      <c r="F19" s="106">
        <f>IFERROR(VLOOKUP("C"&amp;B19,$N$7:$R$33,$P$3,FALSE),"")</f>
        <v>2</v>
      </c>
      <c r="G19" s="106" t="str">
        <f>IF(D19="","",E19-F19)</f>
        <v/>
      </c>
      <c r="H19" s="107"/>
      <c r="I19" s="108" t="str">
        <f>IF(D19="","",IF(G19&lt;0,VLOOKUP("C"&amp;B19,$N$7:$S$33,6,FALSE),""))</f>
        <v/>
      </c>
      <c r="J19"/>
      <c r="K19"/>
      <c r="L19"/>
      <c r="N19" s="43" t="s">
        <v>708</v>
      </c>
      <c r="O19" s="43">
        <v>2</v>
      </c>
      <c r="P19" s="43">
        <v>3</v>
      </c>
      <c r="Q19" s="43">
        <v>1</v>
      </c>
      <c r="R19" s="43">
        <v>1</v>
      </c>
      <c r="S19" s="43" t="s">
        <v>700</v>
      </c>
    </row>
    <row r="20" spans="2:19" s="43" customFormat="1" ht="22.05" customHeight="1" x14ac:dyDescent="0.3">
      <c r="B20" s="102" t="s">
        <v>789</v>
      </c>
      <c r="C20" s="115"/>
      <c r="D20" s="115"/>
      <c r="E20" s="116"/>
      <c r="F20" s="116"/>
      <c r="G20" s="116"/>
      <c r="H20" s="115"/>
      <c r="I20" s="115"/>
      <c r="J20"/>
      <c r="K20"/>
      <c r="L20"/>
    </row>
    <row r="21" spans="2:19" s="43" customFormat="1" ht="34.049999999999997" customHeight="1" x14ac:dyDescent="0.3">
      <c r="B21" s="103">
        <v>13</v>
      </c>
      <c r="C21" s="104" t="s">
        <v>167</v>
      </c>
      <c r="D21" s="105"/>
      <c r="E21" s="106" t="str">
        <f>IF(D21="","",IF(D21="Base",1,IF(D21="Intermédiaire",2,IF(D21="Avancé",3,4))))</f>
        <v/>
      </c>
      <c r="F21" s="106">
        <f>IFERROR(VLOOKUP("C"&amp;B21,$N$7:$R$33,$P$3,FALSE),"")</f>
        <v>3</v>
      </c>
      <c r="G21" s="106" t="str">
        <f>IF(D21="","",E21-F21)</f>
        <v/>
      </c>
      <c r="H21" s="107"/>
      <c r="I21" s="108" t="str">
        <f>IF(D21="","",IF(G21&lt;0,VLOOKUP("C"&amp;B21,$N$7:$S$33,6,FALSE),""))</f>
        <v/>
      </c>
      <c r="J21"/>
      <c r="K21"/>
      <c r="L21"/>
      <c r="N21" s="43" t="s">
        <v>709</v>
      </c>
      <c r="O21" s="43">
        <v>3</v>
      </c>
      <c r="P21" s="43">
        <v>3</v>
      </c>
      <c r="Q21" s="43">
        <v>2</v>
      </c>
      <c r="R21" s="43">
        <v>2</v>
      </c>
      <c r="S21" s="43" t="s">
        <v>710</v>
      </c>
    </row>
    <row r="22" spans="2:19" s="43" customFormat="1" ht="34.049999999999997" customHeight="1" x14ac:dyDescent="0.3">
      <c r="B22" s="109">
        <v>14</v>
      </c>
      <c r="C22" s="110" t="s">
        <v>792</v>
      </c>
      <c r="D22" s="105"/>
      <c r="E22" s="106" t="str">
        <f>IF(D22="","",IF(D22="Base",1,IF(D22="Intermédiaire",2,IF(D22="Avancé",3,4))))</f>
        <v/>
      </c>
      <c r="F22" s="106">
        <f>IFERROR(VLOOKUP("C"&amp;B22,$N$7:$R$33,$P$3,FALSE),"")</f>
        <v>2</v>
      </c>
      <c r="G22" s="106" t="str">
        <f>IF(D22="","",E22-F22)</f>
        <v/>
      </c>
      <c r="H22" s="107"/>
      <c r="I22" s="108" t="str">
        <f>IF(D22="","",IF(G22&lt;0,VLOOKUP("C"&amp;B22,$N$7:$S$33,6,FALSE),""))</f>
        <v/>
      </c>
      <c r="J22"/>
      <c r="K22"/>
      <c r="L22"/>
      <c r="N22" s="43" t="s">
        <v>711</v>
      </c>
      <c r="O22" s="43">
        <v>2</v>
      </c>
      <c r="P22" s="43">
        <v>3</v>
      </c>
      <c r="Q22" s="43">
        <v>1</v>
      </c>
      <c r="R22" s="43">
        <v>1</v>
      </c>
      <c r="S22" s="43" t="s">
        <v>694</v>
      </c>
    </row>
    <row r="23" spans="2:19" s="43" customFormat="1" ht="34.049999999999997" customHeight="1" x14ac:dyDescent="0.3">
      <c r="B23" s="103">
        <v>15</v>
      </c>
      <c r="C23" s="104" t="s">
        <v>179</v>
      </c>
      <c r="D23" s="105"/>
      <c r="E23" s="106" t="str">
        <f>IF(D23="","",IF(D23="Base",1,IF(D23="Intermédiaire",2,IF(D23="Avancé",3,4))))</f>
        <v/>
      </c>
      <c r="F23" s="106">
        <f>IFERROR(VLOOKUP("C"&amp;B23,$N$7:$R$33,$P$3,FALSE),"")</f>
        <v>2</v>
      </c>
      <c r="G23" s="106" t="str">
        <f>IF(D23="","",E23-F23)</f>
        <v/>
      </c>
      <c r="H23" s="107"/>
      <c r="I23" s="108" t="str">
        <f>IF(D23="","",IF(G23&lt;0,VLOOKUP("C"&amp;B23,$N$7:$S$33,6,FALSE),""))</f>
        <v/>
      </c>
      <c r="J23"/>
      <c r="K23"/>
      <c r="L23"/>
      <c r="N23" s="43" t="s">
        <v>712</v>
      </c>
      <c r="O23" s="43">
        <v>2</v>
      </c>
      <c r="P23" s="43">
        <v>3</v>
      </c>
      <c r="Q23" s="43">
        <v>2</v>
      </c>
      <c r="R23" s="43">
        <v>1</v>
      </c>
      <c r="S23" s="43" t="s">
        <v>713</v>
      </c>
    </row>
    <row r="24" spans="2:19" s="43" customFormat="1" ht="34.049999999999997" customHeight="1" x14ac:dyDescent="0.3">
      <c r="B24" s="109">
        <v>16</v>
      </c>
      <c r="C24" s="110" t="s">
        <v>185</v>
      </c>
      <c r="D24" s="105"/>
      <c r="E24" s="106" t="str">
        <f>IF(D24="","",IF(D24="Base",1,IF(D24="Intermédiaire",2,IF(D24="Avancé",3,4))))</f>
        <v/>
      </c>
      <c r="F24" s="106">
        <f>IFERROR(VLOOKUP("C"&amp;B24,$N$7:$R$33,$P$3,FALSE),"")</f>
        <v>2</v>
      </c>
      <c r="G24" s="106" t="str">
        <f>IF(D24="","",E24-F24)</f>
        <v/>
      </c>
      <c r="H24" s="107"/>
      <c r="I24" s="108" t="str">
        <f>IF(D24="","",IF(G24&lt;0,VLOOKUP("C"&amp;B24,$N$7:$S$33,6,FALSE),""))</f>
        <v/>
      </c>
      <c r="J24"/>
      <c r="K24"/>
      <c r="L24"/>
      <c r="N24" s="43" t="s">
        <v>714</v>
      </c>
      <c r="O24" s="43">
        <v>2</v>
      </c>
      <c r="P24" s="43">
        <v>4</v>
      </c>
      <c r="Q24" s="43">
        <v>1</v>
      </c>
      <c r="R24" s="43">
        <v>1</v>
      </c>
      <c r="S24" s="43" t="s">
        <v>694</v>
      </c>
    </row>
    <row r="25" spans="2:19" s="43" customFormat="1" ht="22.05" customHeight="1" x14ac:dyDescent="0.3">
      <c r="B25" s="102" t="s">
        <v>790</v>
      </c>
      <c r="C25" s="115"/>
      <c r="D25" s="115"/>
      <c r="E25" s="116"/>
      <c r="F25" s="116"/>
      <c r="G25" s="116"/>
      <c r="H25" s="115"/>
      <c r="I25" s="115"/>
      <c r="J25"/>
      <c r="K25"/>
      <c r="L25"/>
    </row>
    <row r="26" spans="2:19" s="43" customFormat="1" ht="34.049999999999997" customHeight="1" x14ac:dyDescent="0.3">
      <c r="B26" s="109">
        <v>17</v>
      </c>
      <c r="C26" s="110" t="s">
        <v>191</v>
      </c>
      <c r="D26" s="105"/>
      <c r="E26" s="106" t="str">
        <f>IF(D26="","",IF(D26="Base",1,IF(D26="Intermédiaire",2,IF(D26="Avancé",3,4))))</f>
        <v/>
      </c>
      <c r="F26" s="106">
        <f>IFERROR(VLOOKUP("C"&amp;B26,$N$7:$R$33,$P$3,FALSE),"")</f>
        <v>3</v>
      </c>
      <c r="G26" s="106" t="str">
        <f>IF(D26="","",E26-F26)</f>
        <v/>
      </c>
      <c r="H26" s="107"/>
      <c r="I26" s="108" t="str">
        <f>IF(D26="","",IF(G26&lt;0,VLOOKUP("C"&amp;B26,$N$7:$S$33,6,FALSE),""))</f>
        <v/>
      </c>
      <c r="J26"/>
      <c r="K26"/>
      <c r="L26"/>
      <c r="N26" s="43" t="s">
        <v>715</v>
      </c>
      <c r="O26" s="43">
        <v>3</v>
      </c>
      <c r="P26" s="43">
        <v>3</v>
      </c>
      <c r="Q26" s="43">
        <v>1</v>
      </c>
      <c r="R26" s="43">
        <v>1</v>
      </c>
      <c r="S26" s="43" t="s">
        <v>716</v>
      </c>
    </row>
    <row r="27" spans="2:19" s="43" customFormat="1" ht="34.049999999999997" customHeight="1" x14ac:dyDescent="0.3">
      <c r="B27" s="103">
        <v>18</v>
      </c>
      <c r="C27" s="104" t="s">
        <v>793</v>
      </c>
      <c r="D27" s="105"/>
      <c r="E27" s="106" t="str">
        <f>IF(D27="","",IF(D27="Base",1,IF(D27="Intermédiaire",2,IF(D27="Avancé",3,4))))</f>
        <v/>
      </c>
      <c r="F27" s="106">
        <f>IFERROR(VLOOKUP("C"&amp;B27,$N$7:$R$33,$P$3,FALSE),"")</f>
        <v>2</v>
      </c>
      <c r="G27" s="106" t="str">
        <f>IF(D27="","",E27-F27)</f>
        <v/>
      </c>
      <c r="H27" s="107"/>
      <c r="I27" s="108" t="str">
        <f>IF(D27="","",IF(G27&lt;0,VLOOKUP("C"&amp;B27,$N$7:$S$33,6,FALSE),""))</f>
        <v/>
      </c>
      <c r="J27"/>
      <c r="K27"/>
      <c r="L27"/>
      <c r="N27" s="43" t="s">
        <v>717</v>
      </c>
      <c r="O27" s="43">
        <v>2</v>
      </c>
      <c r="P27" s="43">
        <v>4</v>
      </c>
      <c r="Q27" s="43">
        <v>1</v>
      </c>
      <c r="R27" s="43">
        <v>1</v>
      </c>
      <c r="S27" s="43" t="s">
        <v>705</v>
      </c>
    </row>
    <row r="28" spans="2:19" s="43" customFormat="1" ht="34.049999999999997" customHeight="1" x14ac:dyDescent="0.3">
      <c r="B28" s="109">
        <v>19</v>
      </c>
      <c r="C28" s="110" t="s">
        <v>203</v>
      </c>
      <c r="D28" s="105"/>
      <c r="E28" s="106" t="str">
        <f>IF(D28="","",IF(D28="Base",1,IF(D28="Intermédiaire",2,IF(D28="Avancé",3,4))))</f>
        <v/>
      </c>
      <c r="F28" s="106">
        <f>IFERROR(VLOOKUP("C"&amp;B28,$N$7:$R$33,$P$3,FALSE),"")</f>
        <v>3</v>
      </c>
      <c r="G28" s="106" t="str">
        <f>IF(D28="","",E28-F28)</f>
        <v/>
      </c>
      <c r="H28" s="107"/>
      <c r="I28" s="108" t="str">
        <f>IF(D28="","",IF(G28&lt;0,VLOOKUP("C"&amp;B28,$N$7:$S$33,6,FALSE),""))</f>
        <v/>
      </c>
      <c r="J28"/>
      <c r="K28"/>
      <c r="L28"/>
      <c r="N28" s="43" t="s">
        <v>718</v>
      </c>
      <c r="O28" s="43">
        <v>3</v>
      </c>
      <c r="P28" s="43">
        <v>3</v>
      </c>
      <c r="Q28" s="43">
        <v>1</v>
      </c>
      <c r="R28" s="43">
        <v>1</v>
      </c>
      <c r="S28" s="43" t="s">
        <v>716</v>
      </c>
    </row>
    <row r="29" spans="2:19" s="43" customFormat="1" ht="34.049999999999997" customHeight="1" x14ac:dyDescent="0.3">
      <c r="B29" s="103">
        <v>20</v>
      </c>
      <c r="C29" s="104" t="s">
        <v>209</v>
      </c>
      <c r="D29" s="105"/>
      <c r="E29" s="106" t="str">
        <f>IF(D29="","",IF(D29="Base",1,IF(D29="Intermédiaire",2,IF(D29="Avancé",3,4))))</f>
        <v/>
      </c>
      <c r="F29" s="106">
        <f>IFERROR(VLOOKUP("C"&amp;B29,$N$7:$R$33,$P$3,FALSE),"")</f>
        <v>3</v>
      </c>
      <c r="G29" s="106" t="str">
        <f>IF(D29="","",E29-F29)</f>
        <v/>
      </c>
      <c r="H29" s="107"/>
      <c r="I29" s="108" t="str">
        <f>IF(D29="","",IF(G29&lt;0,VLOOKUP("C"&amp;B29,$N$7:$S$33,6,FALSE),""))</f>
        <v/>
      </c>
      <c r="J29"/>
      <c r="K29"/>
      <c r="L29"/>
      <c r="N29" s="43" t="s">
        <v>719</v>
      </c>
      <c r="O29" s="43">
        <v>3</v>
      </c>
      <c r="P29" s="43">
        <v>3</v>
      </c>
      <c r="Q29" s="43">
        <v>1</v>
      </c>
      <c r="R29" s="43">
        <v>2</v>
      </c>
      <c r="S29" s="43" t="s">
        <v>705</v>
      </c>
    </row>
    <row r="30" spans="2:19" s="43" customFormat="1" ht="34.049999999999997" customHeight="1" x14ac:dyDescent="0.3">
      <c r="B30" s="109">
        <v>21</v>
      </c>
      <c r="C30" s="110" t="s">
        <v>215</v>
      </c>
      <c r="D30" s="105"/>
      <c r="E30" s="106" t="str">
        <f>IF(D30="","",IF(D30="Base",1,IF(D30="Intermédiaire",2,IF(D30="Avancé",3,4))))</f>
        <v/>
      </c>
      <c r="F30" s="106">
        <f>IFERROR(VLOOKUP("C"&amp;B30,$N$7:$R$33,$P$3,FALSE),"")</f>
        <v>2</v>
      </c>
      <c r="G30" s="106" t="str">
        <f>IF(D30="","",E30-F30)</f>
        <v/>
      </c>
      <c r="H30" s="107"/>
      <c r="I30" s="108" t="str">
        <f>IF(D30="","",IF(G30&lt;0,VLOOKUP("C"&amp;B30,$N$7:$S$33,6,FALSE),""))</f>
        <v/>
      </c>
      <c r="J30"/>
      <c r="K30"/>
      <c r="L30"/>
      <c r="N30" s="43" t="s">
        <v>720</v>
      </c>
      <c r="O30" s="43">
        <v>2</v>
      </c>
      <c r="P30" s="43">
        <v>3</v>
      </c>
      <c r="Q30" s="43">
        <v>1</v>
      </c>
      <c r="R30" s="43">
        <v>1</v>
      </c>
      <c r="S30" s="43" t="s">
        <v>721</v>
      </c>
    </row>
    <row r="31" spans="2:19" s="43" customFormat="1" ht="34.049999999999997" customHeight="1" x14ac:dyDescent="0.3">
      <c r="B31" s="103">
        <v>22</v>
      </c>
      <c r="C31" s="104" t="s">
        <v>220</v>
      </c>
      <c r="D31" s="105"/>
      <c r="E31" s="106" t="str">
        <f>IF(D31="","",IF(D31="Base",1,IF(D31="Intermédiaire",2,IF(D31="Avancé",3,4))))</f>
        <v/>
      </c>
      <c r="F31" s="106">
        <f>IFERROR(VLOOKUP("C"&amp;B31,$N$7:$R$33,$P$3,FALSE),"")</f>
        <v>2</v>
      </c>
      <c r="G31" s="106" t="str">
        <f>IF(D31="","",E31-F31)</f>
        <v/>
      </c>
      <c r="H31" s="107"/>
      <c r="I31" s="108" t="str">
        <f>IF(D31="","",IF(G31&lt;0,VLOOKUP("C"&amp;B31,$N$7:$S$33,6,FALSE),""))</f>
        <v/>
      </c>
      <c r="J31"/>
      <c r="K31"/>
      <c r="L31"/>
      <c r="N31" s="43" t="s">
        <v>722</v>
      </c>
      <c r="O31" s="43">
        <v>2</v>
      </c>
      <c r="P31" s="43">
        <v>3</v>
      </c>
      <c r="Q31" s="43">
        <v>1</v>
      </c>
      <c r="R31" s="43">
        <v>1</v>
      </c>
      <c r="S31" s="43" t="s">
        <v>702</v>
      </c>
    </row>
    <row r="32" spans="2:19" s="43" customFormat="1" ht="34.049999999999997" customHeight="1" x14ac:dyDescent="0.3">
      <c r="B32" s="109">
        <v>23</v>
      </c>
      <c r="C32" s="110" t="s">
        <v>226</v>
      </c>
      <c r="D32" s="105"/>
      <c r="E32" s="106" t="str">
        <f>IF(D32="","",IF(D32="Base",1,IF(D32="Intermédiaire",2,IF(D32="Avancé",3,4))))</f>
        <v/>
      </c>
      <c r="F32" s="106">
        <f>IFERROR(VLOOKUP("C"&amp;B32,$N$7:$R$33,$P$3,FALSE),"")</f>
        <v>2</v>
      </c>
      <c r="G32" s="106" t="str">
        <f>IF(D32="","",E32-F32)</f>
        <v/>
      </c>
      <c r="H32" s="107"/>
      <c r="I32" s="108" t="str">
        <f>IF(D32="","",IF(G32&lt;0,VLOOKUP("C"&amp;B32,$N$7:$S$33,6,FALSE),""))</f>
        <v/>
      </c>
      <c r="J32"/>
      <c r="K32"/>
      <c r="L32"/>
      <c r="N32" s="43" t="s">
        <v>723</v>
      </c>
      <c r="O32" s="43">
        <v>2</v>
      </c>
      <c r="P32" s="43">
        <v>3</v>
      </c>
      <c r="Q32" s="43">
        <v>1</v>
      </c>
      <c r="R32" s="43">
        <v>1</v>
      </c>
      <c r="S32" s="43" t="s">
        <v>702</v>
      </c>
    </row>
    <row r="33" spans="2:19" s="43" customFormat="1" ht="34.049999999999997" customHeight="1" x14ac:dyDescent="0.3">
      <c r="B33" s="103">
        <v>24</v>
      </c>
      <c r="C33" s="104" t="s">
        <v>232</v>
      </c>
      <c r="D33" s="105"/>
      <c r="E33" s="106" t="str">
        <f>IF(D33="","",IF(D33="Base",1,IF(D33="Intermédiaire",2,IF(D33="Avancé",3,4))))</f>
        <v/>
      </c>
      <c r="F33" s="106">
        <f>IFERROR(VLOOKUP("C"&amp;B33,$N$7:$R$33,$P$3,FALSE),"")</f>
        <v>2</v>
      </c>
      <c r="G33" s="106" t="str">
        <f>IF(D33="","",E33-F33)</f>
        <v/>
      </c>
      <c r="H33" s="107"/>
      <c r="I33" s="108" t="str">
        <f>IF(D33="","",IF(G33&lt;0,VLOOKUP("C"&amp;B33,$N$7:$S$33,6,FALSE),""))</f>
        <v/>
      </c>
      <c r="J33"/>
      <c r="K33"/>
      <c r="L33"/>
      <c r="N33" s="43" t="s">
        <v>724</v>
      </c>
      <c r="O33" s="43">
        <v>2</v>
      </c>
      <c r="P33" s="43">
        <v>4</v>
      </c>
      <c r="Q33" s="43">
        <v>1</v>
      </c>
      <c r="R33" s="43">
        <v>1</v>
      </c>
      <c r="S33" s="43" t="s">
        <v>721</v>
      </c>
    </row>
    <row r="34" spans="2:19" x14ac:dyDescent="0.3">
      <c r="B34" s="87"/>
      <c r="C34" s="87"/>
      <c r="D34" s="87"/>
      <c r="E34" s="87"/>
      <c r="F34" s="87"/>
      <c r="G34" s="87"/>
      <c r="H34" s="87"/>
      <c r="I34" s="87"/>
    </row>
    <row r="35" spans="2:19" ht="24" customHeight="1" x14ac:dyDescent="0.3">
      <c r="B35" s="94" t="s">
        <v>794</v>
      </c>
      <c r="C35" s="94"/>
      <c r="D35" s="94"/>
      <c r="E35" s="94"/>
      <c r="F35" s="94"/>
      <c r="G35" s="94"/>
      <c r="H35" s="94"/>
      <c r="I35" s="94"/>
    </row>
    <row r="36" spans="2:19" ht="28.05" customHeight="1" x14ac:dyDescent="0.3">
      <c r="B36" s="95" t="s">
        <v>795</v>
      </c>
      <c r="C36" s="96">
        <f>COUNT(E7:E33)</f>
        <v>0</v>
      </c>
      <c r="D36" s="97" t="s">
        <v>796</v>
      </c>
      <c r="E36" s="98">
        <f>IFERROR(AVERAGEIF(E7:E33,"&gt;0"),0)</f>
        <v>0</v>
      </c>
      <c r="F36" s="95" t="s">
        <v>797</v>
      </c>
      <c r="G36" s="99">
        <f>COUNTIF(G7:G33,"&lt;0")</f>
        <v>0</v>
      </c>
      <c r="H36" s="97" t="s">
        <v>798</v>
      </c>
      <c r="I36" s="100">
        <f>COUNT(E7:E33)/24</f>
        <v>0</v>
      </c>
    </row>
    <row r="37" spans="2:19" ht="17.399999999999999" customHeight="1" x14ac:dyDescent="0.3">
      <c r="B37" s="87"/>
      <c r="C37" s="87"/>
      <c r="D37" s="87"/>
      <c r="E37" s="87"/>
      <c r="F37" s="87"/>
      <c r="G37" s="87"/>
      <c r="H37" s="87"/>
      <c r="I37" s="87"/>
    </row>
    <row r="38" spans="2:19" ht="24" customHeight="1" x14ac:dyDescent="0.3">
      <c r="B38" s="94" t="s">
        <v>799</v>
      </c>
      <c r="C38" s="94"/>
      <c r="D38" s="94"/>
      <c r="E38" s="94"/>
      <c r="F38" s="94"/>
      <c r="G38" s="94"/>
      <c r="H38" s="94"/>
      <c r="I38" s="94"/>
    </row>
    <row r="39" spans="2:19" ht="17.399999999999999" customHeight="1" x14ac:dyDescent="0.3">
      <c r="B39" s="111" t="s">
        <v>3</v>
      </c>
      <c r="C39" s="111" t="s">
        <v>796</v>
      </c>
      <c r="D39" s="111" t="s">
        <v>726</v>
      </c>
      <c r="E39" s="111" t="s">
        <v>684</v>
      </c>
      <c r="F39" s="111" t="s">
        <v>800</v>
      </c>
      <c r="G39" s="87"/>
      <c r="H39" s="87"/>
      <c r="I39" s="87"/>
    </row>
    <row r="40" spans="2:19" ht="24" customHeight="1" x14ac:dyDescent="0.3">
      <c r="B40" s="112" t="s">
        <v>8</v>
      </c>
      <c r="C40" s="113">
        <f>IFERROR(AVERAGEIF(E7:E12,"&gt;0"),0)</f>
        <v>0</v>
      </c>
      <c r="D40" s="113">
        <f>AVERAGE(F7:F12)</f>
        <v>2</v>
      </c>
      <c r="E40" s="113" t="str">
        <f>IF(C40&gt;0,C40-D40,"")</f>
        <v/>
      </c>
      <c r="F40" s="114" t="str">
        <f>IF(C40=0,"Non évalué",IF(C40&gt;=D40,"Atteint","À développer"))</f>
        <v>Non évalué</v>
      </c>
      <c r="G40" s="87"/>
      <c r="H40" s="87"/>
      <c r="I40" s="87"/>
    </row>
    <row r="41" spans="2:19" ht="24" customHeight="1" x14ac:dyDescent="0.3">
      <c r="B41" s="112" t="s">
        <v>801</v>
      </c>
      <c r="C41" s="113">
        <f>IFERROR(AVERAGEIF(E14:E19,"&gt;0"),0)</f>
        <v>0</v>
      </c>
      <c r="D41" s="113">
        <f>AVERAGE(F14:F19)</f>
        <v>2</v>
      </c>
      <c r="E41" s="113" t="str">
        <f>IF(C41&gt;0,C41-D41,"")</f>
        <v/>
      </c>
      <c r="F41" s="114" t="str">
        <f>IF(C41=0,"Non évalué",IF(C41&gt;=D41,"Atteint","À développer"))</f>
        <v>Non évalué</v>
      </c>
      <c r="G41" s="87"/>
      <c r="H41" s="87"/>
      <c r="I41" s="87"/>
    </row>
    <row r="42" spans="2:19" ht="24" customHeight="1" x14ac:dyDescent="0.3">
      <c r="B42" s="112" t="s">
        <v>36</v>
      </c>
      <c r="C42" s="113">
        <f>IFERROR(AVERAGEIF(E21:E24,"&gt;0"),0)</f>
        <v>0</v>
      </c>
      <c r="D42" s="113">
        <f>AVERAGE(F21:F24)</f>
        <v>2.25</v>
      </c>
      <c r="E42" s="113" t="str">
        <f>IF(C42&gt;0,C42-D42,"")</f>
        <v/>
      </c>
      <c r="F42" s="114" t="str">
        <f>IF(C42=0,"Non évalué",IF(C42&gt;=D42,"Atteint","À développer"))</f>
        <v>Non évalué</v>
      </c>
      <c r="G42" s="87"/>
      <c r="H42" s="87"/>
      <c r="I42" s="87"/>
    </row>
    <row r="43" spans="2:19" ht="24" customHeight="1" x14ac:dyDescent="0.3">
      <c r="B43" s="112" t="s">
        <v>45</v>
      </c>
      <c r="C43" s="113">
        <f>IFERROR(AVERAGEIF(E26:E33,"&gt;0"),0)</f>
        <v>0</v>
      </c>
      <c r="D43" s="113">
        <f>AVERAGE(F26:F33)</f>
        <v>2.375</v>
      </c>
      <c r="E43" s="113" t="str">
        <f>IF(C43&gt;0,C43-D43,"")</f>
        <v/>
      </c>
      <c r="F43" s="114" t="str">
        <f>IF(C43=0,"Non évalué",IF(C43&gt;=D43,"Atteint","À développer"))</f>
        <v>Non évalué</v>
      </c>
      <c r="G43" s="87"/>
      <c r="H43" s="87"/>
      <c r="I43" s="87"/>
    </row>
    <row r="44" spans="2:19" ht="24" customHeight="1" x14ac:dyDescent="0.3">
      <c r="B44" s="112" t="s">
        <v>727</v>
      </c>
      <c r="C44" s="113">
        <f>IFERROR(AVERAGEIF(E7:E33,"&gt;0"),0)</f>
        <v>0</v>
      </c>
      <c r="D44" s="113">
        <f>AVERAGE(F7:F33)</f>
        <v>2.1666666666666665</v>
      </c>
      <c r="E44" s="113" t="str">
        <f>IF(C44&gt;0,C44-D44,"")</f>
        <v/>
      </c>
      <c r="F44" s="114" t="str">
        <f>IF(C44=0,"Non évalué",IF(C44&gt;=D44,"Profil au niveau","Plan de formation prioritaire"))</f>
        <v>Non évalué</v>
      </c>
      <c r="G44" s="87"/>
      <c r="H44" s="87"/>
      <c r="I44" s="87"/>
    </row>
    <row r="45" spans="2:19" x14ac:dyDescent="0.3">
      <c r="B45" s="87"/>
      <c r="C45" s="87"/>
      <c r="D45" s="87"/>
      <c r="E45" s="87"/>
      <c r="F45" s="87"/>
      <c r="G45" s="87"/>
      <c r="H45" s="87"/>
      <c r="I45" s="87"/>
    </row>
    <row r="46" spans="2:19" x14ac:dyDescent="0.3">
      <c r="B46" s="87"/>
      <c r="C46" s="87"/>
      <c r="D46" s="87"/>
      <c r="E46" s="87"/>
      <c r="F46" s="87"/>
      <c r="G46" s="87"/>
      <c r="H46" s="87"/>
      <c r="I46" s="87"/>
    </row>
    <row r="47" spans="2:19" x14ac:dyDescent="0.3">
      <c r="B47" s="87"/>
      <c r="C47" s="87"/>
      <c r="D47" s="87"/>
      <c r="E47" s="87"/>
      <c r="F47" s="87"/>
      <c r="G47" s="87"/>
      <c r="H47" s="87"/>
      <c r="I47" s="87"/>
    </row>
    <row r="48" spans="2:19" x14ac:dyDescent="0.3">
      <c r="B48" s="87"/>
      <c r="C48" s="87"/>
      <c r="D48" s="87"/>
      <c r="E48" s="87"/>
      <c r="F48" s="87"/>
      <c r="G48" s="87"/>
      <c r="H48" s="87"/>
      <c r="I48" s="87"/>
    </row>
    <row r="49" spans="2:9" x14ac:dyDescent="0.3">
      <c r="B49" s="87"/>
      <c r="C49" s="87"/>
      <c r="D49" s="87"/>
      <c r="E49" s="87"/>
      <c r="F49" s="87"/>
      <c r="G49" s="87"/>
      <c r="H49" s="87"/>
      <c r="I49" s="87"/>
    </row>
    <row r="50" spans="2:9" x14ac:dyDescent="0.3">
      <c r="B50" s="87"/>
      <c r="C50" s="87"/>
      <c r="D50" s="87"/>
      <c r="E50" s="87"/>
      <c r="F50" s="87"/>
      <c r="G50" s="87"/>
      <c r="H50" s="87"/>
      <c r="I50" s="87"/>
    </row>
    <row r="51" spans="2:9" x14ac:dyDescent="0.3">
      <c r="B51" s="87"/>
      <c r="C51" s="87"/>
      <c r="D51" s="87"/>
      <c r="E51" s="87"/>
      <c r="F51" s="87"/>
      <c r="G51" s="87"/>
      <c r="H51" s="87"/>
      <c r="I51" s="87"/>
    </row>
    <row r="52" spans="2:9" x14ac:dyDescent="0.3">
      <c r="B52" s="87"/>
      <c r="C52" s="87"/>
      <c r="D52" s="87"/>
      <c r="E52" s="87"/>
      <c r="F52" s="87"/>
      <c r="G52" s="87"/>
      <c r="H52" s="87"/>
      <c r="I52" s="87"/>
    </row>
    <row r="53" spans="2:9" x14ac:dyDescent="0.3">
      <c r="B53" s="87"/>
      <c r="C53" s="87"/>
      <c r="D53" s="87"/>
      <c r="E53" s="87"/>
      <c r="F53" s="87"/>
      <c r="G53" s="87"/>
      <c r="H53" s="87"/>
      <c r="I53" s="87"/>
    </row>
    <row r="54" spans="2:9" x14ac:dyDescent="0.3">
      <c r="B54" s="87"/>
      <c r="C54" s="87"/>
      <c r="D54" s="87"/>
      <c r="E54" s="87"/>
      <c r="F54" s="87"/>
      <c r="G54" s="87"/>
      <c r="H54" s="87"/>
      <c r="I54" s="87"/>
    </row>
    <row r="55" spans="2:9" x14ac:dyDescent="0.3">
      <c r="B55" s="87"/>
      <c r="C55" s="87"/>
      <c r="D55" s="87"/>
      <c r="E55" s="87"/>
      <c r="F55" s="87"/>
      <c r="G55" s="87"/>
      <c r="H55" s="87"/>
      <c r="I55" s="87"/>
    </row>
    <row r="56" spans="2:9" x14ac:dyDescent="0.3">
      <c r="B56" s="87"/>
      <c r="C56" s="87"/>
      <c r="D56" s="87"/>
      <c r="E56" s="87"/>
      <c r="F56" s="87"/>
      <c r="G56" s="87"/>
      <c r="H56" s="87"/>
      <c r="I56" s="87"/>
    </row>
    <row r="57" spans="2:9" x14ac:dyDescent="0.3">
      <c r="B57" s="87"/>
      <c r="C57" s="87"/>
      <c r="D57" s="87"/>
      <c r="E57" s="87"/>
      <c r="F57" s="87"/>
      <c r="G57" s="87"/>
      <c r="H57" s="87"/>
      <c r="I57" s="87"/>
    </row>
    <row r="58" spans="2:9" x14ac:dyDescent="0.3">
      <c r="B58" s="87"/>
      <c r="C58" s="87"/>
      <c r="D58" s="87"/>
      <c r="E58" s="87"/>
      <c r="F58" s="87"/>
      <c r="G58" s="87"/>
      <c r="H58" s="87"/>
      <c r="I58" s="87"/>
    </row>
    <row r="59" spans="2:9" x14ac:dyDescent="0.3">
      <c r="B59" s="87"/>
      <c r="C59" s="87"/>
      <c r="D59" s="87"/>
      <c r="E59" s="87"/>
      <c r="F59" s="87"/>
      <c r="G59" s="87"/>
      <c r="H59" s="87"/>
      <c r="I59" s="87"/>
    </row>
    <row r="60" spans="2:9" ht="14.4" hidden="1" customHeight="1" x14ac:dyDescent="0.3">
      <c r="B60" s="87"/>
      <c r="C60" s="87"/>
      <c r="D60" s="87"/>
      <c r="E60" s="87"/>
      <c r="F60" s="87"/>
      <c r="G60" s="87"/>
      <c r="H60" s="87"/>
      <c r="I60" s="87"/>
    </row>
    <row r="61" spans="2:9" hidden="1" x14ac:dyDescent="0.3"/>
    <row r="62" spans="2:9" hidden="1" x14ac:dyDescent="0.3"/>
    <row r="63" spans="2:9" hidden="1" x14ac:dyDescent="0.3"/>
    <row r="64" spans="2:9"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sheetData>
  <mergeCells count="11">
    <mergeCell ref="B2:I2"/>
    <mergeCell ref="B6:I6"/>
    <mergeCell ref="B13:I13"/>
    <mergeCell ref="B20:I20"/>
    <mergeCell ref="B1:I1"/>
    <mergeCell ref="C3:D3"/>
    <mergeCell ref="H3:I3"/>
    <mergeCell ref="B4:I4"/>
    <mergeCell ref="B25:I25"/>
    <mergeCell ref="B35:I35"/>
    <mergeCell ref="B38:I38"/>
  </mergeCells>
  <conditionalFormatting sqref="G7:G33">
    <cfRule type="cellIs" dxfId="0" priority="1" operator="lessThan">
      <formula>0</formula>
    </cfRule>
  </conditionalFormatting>
  <conditionalFormatting sqref="G7:G33">
    <cfRule type="cellIs" priority="2" operator="between"/>
  </conditionalFormatting>
  <dataValidations count="6">
    <dataValidation type="list" allowBlank="1" showInputMessage="1" showErrorMessage="1" errorTitle="Profil non valide" error="Utilisez la liste proposée." promptTitle="Profil" prompt="Choisissez le profil évalué." sqref="F3" xr:uid="{2C312345-5525-43C1-A588-98B1D5D47F3A}">
      <formula1>"Puéricultrice,Directrice,Cuisinière,Technicienne"</formula1>
    </dataValidation>
    <dataValidation type="date" allowBlank="1" showInputMessage="1" showErrorMessage="1" promptTitle="Date" prompt="Saisissez la date de l’entretien." sqref="H3" xr:uid="{15853C6C-8DA5-4DD3-B4F3-64116136FF6F}">
      <formula1>DATE(2020,1,1)</formula1>
      <formula2>DATE(2100,12,31)</formula2>
    </dataValidation>
    <dataValidation type="list" allowBlank="1" showInputMessage="1" showErrorMessage="1" errorTitle="Niveau non valide" error="Sélectionnez un niveau dans la liste." promptTitle="Niveau observé" prompt="Choisissez un seul niveau selon les faits observés." sqref="D7:D12" xr:uid="{BF6F7665-AD08-4C58-915E-6F6F40980F40}">
      <formula1>"Base,Intermédiaire,Avancé,Spécialiste"</formula1>
    </dataValidation>
    <dataValidation type="list" allowBlank="1" showInputMessage="1" showErrorMessage="1" errorTitle="Niveau non valide" error="Sélectionnez un niveau dans la liste." promptTitle="Niveau observé" prompt="Choisissez un seul niveau selon les faits observés." sqref="D14:D19" xr:uid="{9CBF50CA-233D-4981-B3D9-99911E21224F}">
      <formula1>"Base,Intermédiaire,Avancé,Spécialiste"</formula1>
    </dataValidation>
    <dataValidation type="list" allowBlank="1" showInputMessage="1" showErrorMessage="1" errorTitle="Niveau non valide" error="Sélectionnez un niveau dans la liste." promptTitle="Niveau observé" prompt="Choisissez un seul niveau selon les faits observés." sqref="D21:D24" xr:uid="{4BFDBEA6-DD87-4B2E-B34A-14AA432A1FF6}">
      <formula1>"Base,Intermédiaire,Avancé,Spécialiste"</formula1>
    </dataValidation>
    <dataValidation type="list" allowBlank="1" showInputMessage="1" showErrorMessage="1" errorTitle="Niveau non valide" error="Sélectionnez un niveau dans la liste." promptTitle="Niveau observé" prompt="Choisissez un seul niveau selon les faits observés." sqref="D26:D33" xr:uid="{34E7313C-D3FD-4EA1-A800-DF43D3E2413D}">
      <formula1>"Base,Intermédiaire,Avancé,Spécialiste"</formula1>
    </dataValidation>
  </dataValidations>
  <hyperlinks>
    <hyperlink ref="A1" location="'🏠 Navigation'!A1" tooltip="Retour à la Navigation" display="🏠" xr:uid="{0AE2BA77-6820-4598-B57C-A7794B61B687}"/>
  </hyperlinks>
  <printOptions horizontalCentered="1"/>
  <pageMargins left="0.75" right="0.75" top="1" bottom="1" header="0.511811023622047" footer="0.511811023622047"/>
  <pageSetup paperSize="9" scale="78" fitToHeight="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A5A5A5"/>
    <pageSetUpPr fitToPage="1"/>
  </sheetPr>
  <dimension ref="A1:Z200"/>
  <sheetViews>
    <sheetView showGridLines="0" tabSelected="1" zoomScaleNormal="100" workbookViewId="0">
      <selection activeCell="B35" sqref="B35"/>
    </sheetView>
  </sheetViews>
  <sheetFormatPr baseColWidth="10" defaultColWidth="8.6640625" defaultRowHeight="14.4" x14ac:dyDescent="0.3"/>
  <cols>
    <col min="1" max="1" width="5" customWidth="1"/>
    <col min="2" max="2" width="13.44140625" customWidth="1"/>
    <col min="3" max="3" width="14.88671875" customWidth="1"/>
    <col min="4" max="4" width="15.21875" customWidth="1"/>
    <col min="5" max="5" width="40.77734375" customWidth="1"/>
    <col min="6" max="6" width="16.6640625" customWidth="1"/>
    <col min="7" max="7" width="17.5546875" customWidth="1"/>
    <col min="8" max="8" width="14.44140625" customWidth="1"/>
    <col min="9" max="9" width="9.6640625" customWidth="1"/>
    <col min="10" max="10" width="12.5546875" customWidth="1"/>
    <col min="11" max="11" width="14.44140625" customWidth="1"/>
    <col min="12" max="12" width="13.6640625" customWidth="1"/>
    <col min="13" max="50" width="0" hidden="1" customWidth="1"/>
  </cols>
  <sheetData>
    <row r="1" spans="1:26" ht="30" customHeight="1" x14ac:dyDescent="0.35">
      <c r="A1" s="44" t="s">
        <v>616</v>
      </c>
      <c r="B1" s="117" t="s">
        <v>617</v>
      </c>
      <c r="C1" s="117"/>
      <c r="D1" s="117"/>
      <c r="E1" s="117"/>
      <c r="F1" s="117"/>
      <c r="G1" s="117"/>
      <c r="H1" s="117"/>
      <c r="I1" s="117"/>
      <c r="J1" s="117"/>
      <c r="K1" s="117"/>
      <c r="L1" s="117"/>
    </row>
    <row r="2" spans="1:26" ht="24" customHeight="1" x14ac:dyDescent="0.3">
      <c r="B2" s="118" t="s">
        <v>764</v>
      </c>
      <c r="C2" s="118"/>
      <c r="D2" s="118"/>
      <c r="E2" s="118"/>
      <c r="F2" s="118"/>
      <c r="G2" s="118"/>
      <c r="H2" s="118"/>
      <c r="I2" s="118"/>
      <c r="J2" s="118"/>
      <c r="K2" s="118"/>
      <c r="L2" s="118"/>
    </row>
    <row r="3" spans="1:26" ht="24" customHeight="1" x14ac:dyDescent="0.3">
      <c r="B3" s="119" t="s">
        <v>808</v>
      </c>
      <c r="C3" s="119"/>
      <c r="D3" s="119"/>
      <c r="E3" s="119"/>
      <c r="F3" s="119"/>
      <c r="G3" s="119"/>
      <c r="H3" s="119"/>
      <c r="I3" s="119"/>
      <c r="J3" s="119"/>
      <c r="K3" s="119"/>
      <c r="L3" s="119"/>
    </row>
    <row r="4" spans="1:26" ht="22.05" customHeight="1" x14ac:dyDescent="0.3">
      <c r="B4" s="43"/>
      <c r="C4" s="43"/>
      <c r="D4" s="43"/>
      <c r="E4" s="43"/>
      <c r="F4" s="43"/>
      <c r="G4" s="43"/>
      <c r="H4" s="43"/>
      <c r="I4" s="43"/>
      <c r="J4" s="43"/>
      <c r="K4" s="43"/>
      <c r="L4" s="43"/>
    </row>
    <row r="5" spans="1:26" ht="28.05" customHeight="1" x14ac:dyDescent="0.3">
      <c r="B5" s="127" t="s">
        <v>618</v>
      </c>
      <c r="C5" s="127" t="s">
        <v>619</v>
      </c>
      <c r="D5" s="127" t="s">
        <v>620</v>
      </c>
      <c r="E5" s="127" t="s">
        <v>621</v>
      </c>
      <c r="F5" s="127" t="s">
        <v>622</v>
      </c>
      <c r="G5" s="127" t="s">
        <v>623</v>
      </c>
      <c r="H5" s="127" t="s">
        <v>624</v>
      </c>
      <c r="I5" s="127" t="s">
        <v>625</v>
      </c>
      <c r="J5" s="127" t="s">
        <v>626</v>
      </c>
      <c r="K5" s="127" t="s">
        <v>627</v>
      </c>
      <c r="L5" s="127" t="s">
        <v>602</v>
      </c>
    </row>
    <row r="6" spans="1:26" s="43" customFormat="1" ht="28.05" customHeight="1" x14ac:dyDescent="0.3">
      <c r="A6"/>
      <c r="B6" s="128">
        <v>1</v>
      </c>
      <c r="C6" s="129" t="s">
        <v>628</v>
      </c>
      <c r="D6" s="130" t="s">
        <v>629</v>
      </c>
      <c r="E6" s="131" t="s">
        <v>630</v>
      </c>
      <c r="F6" s="130" t="s">
        <v>631</v>
      </c>
      <c r="G6" s="130" t="s">
        <v>759</v>
      </c>
      <c r="H6" s="130" t="s">
        <v>255</v>
      </c>
      <c r="I6" s="130" t="s">
        <v>632</v>
      </c>
      <c r="J6" s="132">
        <v>46023</v>
      </c>
      <c r="K6" s="133" t="s">
        <v>603</v>
      </c>
      <c r="L6" s="134">
        <v>0</v>
      </c>
      <c r="M6"/>
      <c r="N6"/>
      <c r="O6"/>
      <c r="P6"/>
      <c r="Q6"/>
      <c r="R6"/>
      <c r="S6"/>
      <c r="T6"/>
      <c r="U6"/>
      <c r="V6"/>
      <c r="W6"/>
      <c r="X6"/>
      <c r="Y6"/>
      <c r="Z6"/>
    </row>
    <row r="7" spans="1:26" s="43" customFormat="1" ht="28.05" customHeight="1" x14ac:dyDescent="0.3">
      <c r="A7"/>
      <c r="B7" s="135">
        <v>2</v>
      </c>
      <c r="C7" s="136" t="s">
        <v>633</v>
      </c>
      <c r="D7" s="137" t="s">
        <v>634</v>
      </c>
      <c r="E7" s="138" t="s">
        <v>635</v>
      </c>
      <c r="F7" s="137" t="s">
        <v>636</v>
      </c>
      <c r="G7" s="137" t="s">
        <v>637</v>
      </c>
      <c r="H7" s="137" t="s">
        <v>250</v>
      </c>
      <c r="I7" s="137" t="s">
        <v>638</v>
      </c>
      <c r="J7" s="139">
        <v>46054</v>
      </c>
      <c r="K7" s="140" t="s">
        <v>607</v>
      </c>
      <c r="L7" s="141">
        <v>0</v>
      </c>
      <c r="M7"/>
      <c r="N7"/>
      <c r="O7"/>
      <c r="P7"/>
      <c r="Q7"/>
      <c r="R7"/>
      <c r="S7"/>
      <c r="T7"/>
      <c r="U7"/>
      <c r="V7"/>
      <c r="W7"/>
      <c r="X7"/>
      <c r="Y7"/>
      <c r="Z7"/>
    </row>
    <row r="8" spans="1:26" s="43" customFormat="1" ht="28.05" customHeight="1" x14ac:dyDescent="0.3">
      <c r="A8"/>
      <c r="B8" s="128">
        <v>3</v>
      </c>
      <c r="C8" s="142" t="s">
        <v>639</v>
      </c>
      <c r="D8" s="130" t="s">
        <v>640</v>
      </c>
      <c r="E8" s="131" t="s">
        <v>641</v>
      </c>
      <c r="F8" s="130" t="s">
        <v>642</v>
      </c>
      <c r="G8" s="130" t="s">
        <v>643</v>
      </c>
      <c r="H8" s="130" t="s">
        <v>250</v>
      </c>
      <c r="I8" s="130" t="s">
        <v>638</v>
      </c>
      <c r="J8" s="132">
        <v>46082</v>
      </c>
      <c r="K8" s="133" t="s">
        <v>607</v>
      </c>
      <c r="L8" s="134">
        <v>0</v>
      </c>
      <c r="M8"/>
      <c r="N8"/>
      <c r="O8"/>
      <c r="P8"/>
      <c r="Q8"/>
      <c r="R8"/>
      <c r="S8"/>
      <c r="T8"/>
      <c r="U8"/>
      <c r="V8"/>
      <c r="W8"/>
      <c r="X8"/>
      <c r="Y8"/>
      <c r="Z8"/>
    </row>
    <row r="9" spans="1:26" s="43" customFormat="1" ht="28.05" customHeight="1" x14ac:dyDescent="0.3">
      <c r="A9"/>
      <c r="B9" s="135">
        <v>4</v>
      </c>
      <c r="C9" s="136" t="s">
        <v>644</v>
      </c>
      <c r="D9" s="137" t="s">
        <v>645</v>
      </c>
      <c r="E9" s="138" t="s">
        <v>646</v>
      </c>
      <c r="F9" s="137" t="s">
        <v>642</v>
      </c>
      <c r="G9" s="137" t="s">
        <v>760</v>
      </c>
      <c r="H9" s="137" t="s">
        <v>243</v>
      </c>
      <c r="I9" s="137" t="s">
        <v>638</v>
      </c>
      <c r="J9" s="139">
        <v>46113</v>
      </c>
      <c r="K9" s="140" t="s">
        <v>605</v>
      </c>
      <c r="L9" s="141">
        <v>0</v>
      </c>
      <c r="M9"/>
      <c r="N9"/>
      <c r="O9"/>
      <c r="P9"/>
      <c r="Q9"/>
      <c r="R9"/>
      <c r="S9"/>
      <c r="T9"/>
      <c r="U9"/>
      <c r="V9"/>
      <c r="W9"/>
      <c r="X9"/>
      <c r="Y9"/>
      <c r="Z9"/>
    </row>
    <row r="10" spans="1:26" s="43" customFormat="1" ht="28.05" customHeight="1" x14ac:dyDescent="0.3">
      <c r="A10"/>
      <c r="B10" s="128">
        <v>5</v>
      </c>
      <c r="C10" s="143" t="s">
        <v>647</v>
      </c>
      <c r="D10" s="130" t="s">
        <v>648</v>
      </c>
      <c r="E10" s="131" t="s">
        <v>649</v>
      </c>
      <c r="F10" s="130" t="s">
        <v>636</v>
      </c>
      <c r="G10" s="130" t="s">
        <v>650</v>
      </c>
      <c r="H10" s="130" t="s">
        <v>250</v>
      </c>
      <c r="I10" s="130" t="s">
        <v>638</v>
      </c>
      <c r="J10" s="132">
        <v>46143</v>
      </c>
      <c r="K10" s="133" t="s">
        <v>607</v>
      </c>
      <c r="L10" s="134">
        <v>0</v>
      </c>
      <c r="M10"/>
      <c r="N10"/>
      <c r="O10"/>
      <c r="P10"/>
      <c r="Q10"/>
      <c r="R10"/>
      <c r="S10"/>
      <c r="T10"/>
      <c r="U10"/>
      <c r="V10"/>
      <c r="W10"/>
      <c r="X10"/>
      <c r="Y10"/>
      <c r="Z10"/>
    </row>
    <row r="11" spans="1:26" s="43" customFormat="1" ht="28.05" customHeight="1" x14ac:dyDescent="0.3">
      <c r="A11"/>
      <c r="B11" s="135">
        <v>6</v>
      </c>
      <c r="C11" s="144" t="s">
        <v>651</v>
      </c>
      <c r="D11" s="137" t="s">
        <v>652</v>
      </c>
      <c r="E11" s="138" t="s">
        <v>653</v>
      </c>
      <c r="F11" s="137" t="s">
        <v>654</v>
      </c>
      <c r="G11" s="137" t="s">
        <v>655</v>
      </c>
      <c r="H11" s="137" t="s">
        <v>255</v>
      </c>
      <c r="I11" s="137" t="s">
        <v>638</v>
      </c>
      <c r="J11" s="139">
        <v>46266</v>
      </c>
      <c r="K11" s="140" t="s">
        <v>603</v>
      </c>
      <c r="L11" s="141">
        <v>0</v>
      </c>
      <c r="M11"/>
      <c r="N11"/>
      <c r="O11"/>
      <c r="P11"/>
      <c r="Q11"/>
      <c r="R11"/>
      <c r="S11"/>
      <c r="T11"/>
      <c r="U11"/>
      <c r="V11"/>
      <c r="W11"/>
      <c r="X11"/>
      <c r="Y11"/>
      <c r="Z11"/>
    </row>
    <row r="12" spans="1:26" s="43" customFormat="1" ht="28.05" customHeight="1" x14ac:dyDescent="0.3">
      <c r="A12"/>
      <c r="B12" s="128">
        <v>7</v>
      </c>
      <c r="C12" s="143" t="s">
        <v>656</v>
      </c>
      <c r="D12" s="130" t="s">
        <v>657</v>
      </c>
      <c r="E12" s="131" t="s">
        <v>658</v>
      </c>
      <c r="F12" s="130" t="s">
        <v>654</v>
      </c>
      <c r="G12" s="130" t="s">
        <v>659</v>
      </c>
      <c r="H12" s="130" t="s">
        <v>260</v>
      </c>
      <c r="I12" s="130" t="s">
        <v>638</v>
      </c>
      <c r="J12" s="132">
        <v>46296</v>
      </c>
      <c r="K12" s="133" t="s">
        <v>604</v>
      </c>
      <c r="L12" s="134">
        <v>0</v>
      </c>
      <c r="M12"/>
      <c r="N12"/>
      <c r="O12"/>
      <c r="P12"/>
      <c r="Q12"/>
      <c r="R12"/>
      <c r="S12"/>
      <c r="T12"/>
      <c r="U12"/>
      <c r="V12"/>
      <c r="W12"/>
      <c r="X12"/>
      <c r="Y12"/>
      <c r="Z12"/>
    </row>
    <row r="13" spans="1:26" s="43" customFormat="1" ht="28.05" customHeight="1" x14ac:dyDescent="0.3">
      <c r="A13"/>
      <c r="B13" s="135">
        <v>8</v>
      </c>
      <c r="C13" s="145" t="s">
        <v>628</v>
      </c>
      <c r="D13" s="137" t="s">
        <v>660</v>
      </c>
      <c r="E13" s="138" t="s">
        <v>661</v>
      </c>
      <c r="F13" s="137" t="s">
        <v>662</v>
      </c>
      <c r="G13" s="137" t="s">
        <v>663</v>
      </c>
      <c r="H13" s="137" t="s">
        <v>243</v>
      </c>
      <c r="I13" s="137" t="s">
        <v>638</v>
      </c>
      <c r="J13" s="139">
        <v>46296</v>
      </c>
      <c r="K13" s="140" t="s">
        <v>605</v>
      </c>
      <c r="L13" s="141">
        <v>0</v>
      </c>
      <c r="M13"/>
      <c r="N13"/>
      <c r="O13"/>
      <c r="P13"/>
      <c r="Q13"/>
      <c r="R13"/>
      <c r="S13"/>
      <c r="T13"/>
      <c r="U13"/>
      <c r="V13"/>
      <c r="W13"/>
      <c r="X13"/>
      <c r="Y13"/>
      <c r="Z13"/>
    </row>
    <row r="14" spans="1:26" ht="28.05" customHeight="1" x14ac:dyDescent="0.3">
      <c r="B14" s="128">
        <v>9</v>
      </c>
      <c r="C14" s="146" t="s">
        <v>664</v>
      </c>
      <c r="D14" s="130" t="s">
        <v>665</v>
      </c>
      <c r="E14" s="131" t="s">
        <v>666</v>
      </c>
      <c r="F14" s="130" t="s">
        <v>636</v>
      </c>
      <c r="G14" s="130" t="s">
        <v>667</v>
      </c>
      <c r="H14" s="130" t="s">
        <v>250</v>
      </c>
      <c r="I14" s="130" t="s">
        <v>638</v>
      </c>
      <c r="J14" s="132">
        <v>46327</v>
      </c>
      <c r="K14" s="133" t="s">
        <v>603</v>
      </c>
      <c r="L14" s="134">
        <v>0</v>
      </c>
    </row>
    <row r="15" spans="1:26" ht="28.05" customHeight="1" x14ac:dyDescent="0.3">
      <c r="B15" s="135">
        <v>10</v>
      </c>
      <c r="C15" s="144" t="s">
        <v>668</v>
      </c>
      <c r="D15" s="137" t="s">
        <v>669</v>
      </c>
      <c r="E15" s="138" t="s">
        <v>670</v>
      </c>
      <c r="F15" s="137" t="s">
        <v>636</v>
      </c>
      <c r="G15" s="137" t="s">
        <v>671</v>
      </c>
      <c r="H15" s="137" t="s">
        <v>255</v>
      </c>
      <c r="I15" s="137" t="s">
        <v>672</v>
      </c>
      <c r="J15" s="137" t="s">
        <v>673</v>
      </c>
      <c r="K15" s="140" t="s">
        <v>607</v>
      </c>
      <c r="L15" s="141">
        <f>150*12</f>
        <v>1800</v>
      </c>
    </row>
    <row r="16" spans="1:26" ht="28.05" customHeight="1" x14ac:dyDescent="0.3">
      <c r="B16" s="147" t="s">
        <v>609</v>
      </c>
      <c r="C16" s="147"/>
      <c r="D16" s="147"/>
      <c r="E16" s="147"/>
      <c r="F16" s="147"/>
      <c r="G16" s="147"/>
      <c r="H16" s="147"/>
      <c r="I16" s="147"/>
      <c r="J16" s="147"/>
      <c r="K16" s="148" t="s">
        <v>674</v>
      </c>
      <c r="L16" s="149">
        <f>SUM(L6:L15)</f>
        <v>1800</v>
      </c>
    </row>
    <row r="17" spans="2:12" ht="12" customHeight="1" x14ac:dyDescent="0.3">
      <c r="B17" s="43"/>
      <c r="C17" s="43"/>
      <c r="D17" s="43"/>
      <c r="E17" s="43"/>
      <c r="F17" s="43"/>
      <c r="G17" s="43"/>
      <c r="H17" s="43"/>
      <c r="I17" s="43"/>
      <c r="J17" s="43"/>
      <c r="K17" s="43"/>
      <c r="L17" s="43"/>
    </row>
    <row r="18" spans="2:12" ht="22.05" customHeight="1" x14ac:dyDescent="0.3">
      <c r="B18" s="162" t="s">
        <v>802</v>
      </c>
      <c r="C18" s="162"/>
      <c r="D18" s="162"/>
      <c r="E18" s="162"/>
      <c r="F18" s="162"/>
      <c r="G18" s="162"/>
      <c r="H18" s="162"/>
      <c r="I18" s="162"/>
      <c r="J18" s="162"/>
      <c r="K18" s="162"/>
      <c r="L18" s="162"/>
    </row>
    <row r="19" spans="2:12" ht="41.4" customHeight="1" x14ac:dyDescent="0.3">
      <c r="B19" s="120" t="s">
        <v>807</v>
      </c>
      <c r="C19" s="120"/>
      <c r="D19" s="120"/>
      <c r="E19" s="120"/>
      <c r="F19" s="120"/>
      <c r="G19" s="120"/>
      <c r="H19" s="120"/>
      <c r="I19" s="120"/>
      <c r="J19" s="120"/>
      <c r="K19" s="120"/>
      <c r="L19" s="120"/>
    </row>
    <row r="20" spans="2:12" ht="61.2" customHeight="1" x14ac:dyDescent="0.3">
      <c r="B20" s="150" t="s">
        <v>8</v>
      </c>
      <c r="C20" s="151" t="s">
        <v>809</v>
      </c>
      <c r="D20" s="152"/>
      <c r="E20" s="152"/>
      <c r="F20" s="152"/>
      <c r="G20" s="152"/>
      <c r="H20" s="152"/>
      <c r="I20" s="152"/>
      <c r="J20" s="152"/>
      <c r="K20" s="152"/>
      <c r="L20" s="152"/>
    </row>
    <row r="21" spans="2:12" ht="53.4" customHeight="1" x14ac:dyDescent="0.3">
      <c r="B21" s="153" t="s">
        <v>675</v>
      </c>
      <c r="C21" s="151" t="s">
        <v>810</v>
      </c>
      <c r="D21" s="152"/>
      <c r="E21" s="152"/>
      <c r="F21" s="152"/>
      <c r="G21" s="152"/>
      <c r="H21" s="152"/>
      <c r="I21" s="152"/>
      <c r="J21" s="152"/>
      <c r="K21" s="152"/>
      <c r="L21" s="152"/>
    </row>
    <row r="22" spans="2:12" ht="25.95" customHeight="1" x14ac:dyDescent="0.3">
      <c r="B22" s="154" t="s">
        <v>36</v>
      </c>
      <c r="C22" s="151" t="s">
        <v>676</v>
      </c>
      <c r="D22" s="152"/>
      <c r="E22" s="152"/>
      <c r="F22" s="152"/>
      <c r="G22" s="152"/>
      <c r="H22" s="152"/>
      <c r="I22" s="152"/>
      <c r="J22" s="152"/>
      <c r="K22" s="152"/>
      <c r="L22" s="152"/>
    </row>
    <row r="23" spans="2:12" ht="25.95" customHeight="1" x14ac:dyDescent="0.3">
      <c r="B23" s="155" t="s">
        <v>45</v>
      </c>
      <c r="C23" s="151" t="s">
        <v>677</v>
      </c>
      <c r="D23" s="152"/>
      <c r="E23" s="152"/>
      <c r="F23" s="152"/>
      <c r="G23" s="152"/>
      <c r="H23" s="152"/>
      <c r="I23" s="152"/>
      <c r="J23" s="152"/>
      <c r="K23" s="152"/>
      <c r="L23" s="152"/>
    </row>
    <row r="24" spans="2:12" ht="12" customHeight="1" x14ac:dyDescent="0.3">
      <c r="B24" s="43"/>
      <c r="C24" s="43"/>
      <c r="D24" s="43"/>
      <c r="E24" s="43"/>
      <c r="F24" s="43"/>
      <c r="G24" s="43"/>
      <c r="H24" s="43"/>
      <c r="I24" s="43"/>
      <c r="J24" s="43"/>
      <c r="K24" s="43"/>
      <c r="L24" s="43"/>
    </row>
    <row r="25" spans="2:12" ht="22.05" customHeight="1" x14ac:dyDescent="0.3">
      <c r="B25" s="163" t="s">
        <v>803</v>
      </c>
      <c r="C25" s="163"/>
      <c r="D25" s="163"/>
      <c r="E25" s="163"/>
      <c r="F25" s="163"/>
      <c r="G25" s="163"/>
      <c r="H25" s="163"/>
      <c r="I25" s="163"/>
      <c r="J25" s="163"/>
      <c r="K25" s="163"/>
      <c r="L25" s="163"/>
    </row>
    <row r="26" spans="2:12" ht="51.6" customHeight="1" x14ac:dyDescent="0.3">
      <c r="B26" s="156" t="s">
        <v>678</v>
      </c>
      <c r="C26" s="151" t="s">
        <v>811</v>
      </c>
      <c r="D26" s="152"/>
      <c r="E26" s="152"/>
      <c r="F26" s="152"/>
      <c r="G26" s="152"/>
      <c r="H26" s="152"/>
      <c r="I26" s="152"/>
      <c r="J26" s="152"/>
      <c r="K26" s="152"/>
      <c r="L26" s="152"/>
    </row>
    <row r="27" spans="2:12" ht="57" customHeight="1" x14ac:dyDescent="0.3">
      <c r="B27" s="156" t="s">
        <v>679</v>
      </c>
      <c r="C27" s="151" t="s">
        <v>812</v>
      </c>
      <c r="D27" s="152"/>
      <c r="E27" s="152"/>
      <c r="F27" s="152"/>
      <c r="G27" s="152"/>
      <c r="H27" s="152"/>
      <c r="I27" s="152"/>
      <c r="J27" s="152"/>
      <c r="K27" s="152"/>
      <c r="L27" s="152"/>
    </row>
    <row r="28" spans="2:12" ht="56.4" customHeight="1" x14ac:dyDescent="0.3">
      <c r="B28" s="156" t="s">
        <v>680</v>
      </c>
      <c r="C28" s="151" t="s">
        <v>813</v>
      </c>
      <c r="D28" s="152"/>
      <c r="E28" s="152"/>
      <c r="F28" s="152"/>
      <c r="G28" s="152"/>
      <c r="H28" s="152"/>
      <c r="I28" s="152"/>
      <c r="J28" s="152"/>
      <c r="K28" s="152"/>
      <c r="L28" s="152"/>
    </row>
    <row r="29" spans="2:12" ht="49.2" customHeight="1" x14ac:dyDescent="0.3">
      <c r="B29" s="156" t="s">
        <v>681</v>
      </c>
      <c r="C29" s="151" t="s">
        <v>814</v>
      </c>
      <c r="D29" s="152"/>
      <c r="E29" s="152"/>
      <c r="F29" s="152"/>
      <c r="G29" s="152"/>
      <c r="H29" s="152"/>
      <c r="I29" s="152"/>
      <c r="J29" s="152"/>
      <c r="K29" s="152"/>
      <c r="L29" s="152"/>
    </row>
    <row r="30" spans="2:12" ht="12" customHeight="1" x14ac:dyDescent="0.3">
      <c r="B30" s="43"/>
      <c r="C30" s="43"/>
      <c r="D30" s="43"/>
      <c r="E30" s="43"/>
      <c r="F30" s="43"/>
      <c r="G30" s="43"/>
      <c r="H30" s="43"/>
      <c r="I30" s="43"/>
      <c r="J30" s="43"/>
      <c r="K30" s="43"/>
      <c r="L30" s="43"/>
    </row>
    <row r="31" spans="2:12" ht="22.05" customHeight="1" x14ac:dyDescent="0.3">
      <c r="B31" s="164" t="s">
        <v>804</v>
      </c>
      <c r="C31" s="164"/>
      <c r="D31" s="164"/>
      <c r="E31" s="164"/>
      <c r="F31" s="164"/>
      <c r="G31" s="164"/>
      <c r="H31" s="164"/>
      <c r="I31" s="164"/>
      <c r="J31" s="164"/>
      <c r="K31" s="164"/>
      <c r="L31" s="164"/>
    </row>
    <row r="32" spans="2:12" ht="28.05" customHeight="1" x14ac:dyDescent="0.3">
      <c r="B32" s="122" t="s">
        <v>682</v>
      </c>
      <c r="C32" s="121"/>
      <c r="D32" s="121"/>
      <c r="E32" s="121"/>
      <c r="F32" s="121"/>
      <c r="G32" s="121"/>
      <c r="H32" s="121"/>
      <c r="I32" s="121"/>
      <c r="J32" s="121"/>
      <c r="K32" s="121"/>
      <c r="L32" s="121"/>
    </row>
    <row r="33" spans="2:12" ht="28.05" customHeight="1" x14ac:dyDescent="0.3">
      <c r="B33" s="43"/>
      <c r="C33" s="43"/>
      <c r="D33" s="43"/>
      <c r="E33" s="43"/>
      <c r="F33" s="43"/>
      <c r="G33" s="43"/>
      <c r="H33" s="43"/>
      <c r="I33" s="43"/>
      <c r="J33" s="43"/>
      <c r="K33" s="43"/>
      <c r="L33" s="43"/>
    </row>
    <row r="34" spans="2:12" ht="28.05" customHeight="1" x14ac:dyDescent="0.3">
      <c r="B34" s="163" t="s">
        <v>805</v>
      </c>
      <c r="C34" s="163"/>
      <c r="D34" s="163"/>
      <c r="E34" s="163"/>
      <c r="F34" s="163"/>
      <c r="G34" s="163"/>
      <c r="H34" s="163"/>
      <c r="I34" s="163"/>
      <c r="J34" s="163"/>
      <c r="K34" s="163"/>
      <c r="L34" s="163"/>
    </row>
    <row r="35" spans="2:12" ht="46.8" customHeight="1" x14ac:dyDescent="0.3">
      <c r="B35" s="123" t="s">
        <v>683</v>
      </c>
      <c r="C35" s="121"/>
      <c r="D35" s="121"/>
      <c r="E35" s="121"/>
      <c r="F35" s="121"/>
      <c r="G35" s="121"/>
      <c r="H35" s="121"/>
      <c r="I35" s="121"/>
      <c r="J35" s="121"/>
      <c r="K35" s="121"/>
      <c r="L35" s="121"/>
    </row>
    <row r="36" spans="2:12" ht="12" customHeight="1" x14ac:dyDescent="0.3">
      <c r="B36" s="43"/>
      <c r="C36" s="43"/>
      <c r="D36" s="43"/>
      <c r="E36" s="43"/>
      <c r="F36" s="43"/>
      <c r="G36" s="43"/>
      <c r="H36" s="43"/>
      <c r="I36" s="43"/>
      <c r="J36" s="43"/>
      <c r="K36" s="43"/>
      <c r="L36" s="43"/>
    </row>
    <row r="37" spans="2:12" ht="22.05" customHeight="1" x14ac:dyDescent="0.3">
      <c r="B37" s="162" t="s">
        <v>806</v>
      </c>
      <c r="C37" s="162"/>
      <c r="D37" s="162"/>
      <c r="E37" s="162"/>
      <c r="F37" s="162"/>
      <c r="G37" s="162"/>
      <c r="H37" s="162"/>
      <c r="I37" s="162"/>
      <c r="J37" s="162"/>
      <c r="K37" s="162"/>
      <c r="L37" s="162"/>
    </row>
    <row r="38" spans="2:12" ht="24" customHeight="1" x14ac:dyDescent="0.3">
      <c r="B38" s="157" t="s">
        <v>755</v>
      </c>
      <c r="C38" s="158" t="s">
        <v>690</v>
      </c>
      <c r="D38" s="158" t="s">
        <v>692</v>
      </c>
      <c r="E38" s="158" t="s">
        <v>693</v>
      </c>
      <c r="F38" s="158" t="s">
        <v>695</v>
      </c>
      <c r="G38" s="158" t="s">
        <v>697</v>
      </c>
      <c r="H38" s="158" t="s">
        <v>699</v>
      </c>
      <c r="I38" s="158" t="s">
        <v>701</v>
      </c>
      <c r="J38" s="158" t="s">
        <v>703</v>
      </c>
      <c r="K38" s="158" t="s">
        <v>704</v>
      </c>
      <c r="L38" s="158" t="s">
        <v>706</v>
      </c>
    </row>
    <row r="39" spans="2:12" ht="24" customHeight="1" x14ac:dyDescent="0.3">
      <c r="B39" s="159"/>
      <c r="C39" s="160" t="str" cm="1">
        <f t="array" ref="C39">IF(SUMPRODUCT(--ISNUMBER(SEARCH(" "&amp;C$38&amp;" "," "&amp;SUBSTITUTE($G$6:$G$15," · "," ")&amp;" ")))&gt;0,"✅","—")</f>
        <v>✅</v>
      </c>
      <c r="D39" s="160" t="str" cm="1">
        <f t="array" ref="D39">IF(SUMPRODUCT(--ISNUMBER(SEARCH(" "&amp;D$38&amp;" "," "&amp;SUBSTITUTE($G$6:$G$15," · "," ")&amp;" ")))&gt;0,"✅","—")</f>
        <v>✅</v>
      </c>
      <c r="E39" s="160" t="str" cm="1">
        <f t="array" ref="E39">IF(SUMPRODUCT(--ISNUMBER(SEARCH(" "&amp;E$38&amp;" "," "&amp;SUBSTITUTE($G$6:$G$15," · "," ")&amp;" ")))&gt;0,"✅","—")</f>
        <v>✅</v>
      </c>
      <c r="F39" s="160" t="str" cm="1">
        <f t="array" ref="F39">IF(SUMPRODUCT(--ISNUMBER(SEARCH(" "&amp;F$38&amp;" "," "&amp;SUBSTITUTE($G$6:$G$15," · "," ")&amp;" ")))&gt;0,"✅","—")</f>
        <v>—</v>
      </c>
      <c r="G39" s="160" t="str" cm="1">
        <f t="array" ref="G39">IF(SUMPRODUCT(--ISNUMBER(SEARCH(" "&amp;G$38&amp;" "," "&amp;SUBSTITUTE($G$6:$G$15," · "," ")&amp;" ")))&gt;0,"✅","—")</f>
        <v>✅</v>
      </c>
      <c r="H39" s="160" t="str" cm="1">
        <f t="array" ref="H39">IF(SUMPRODUCT(--ISNUMBER(SEARCH(" "&amp;H$38&amp;" "," "&amp;SUBSTITUTE($G$6:$G$15," · "," ")&amp;" ")))&gt;0,"✅","—")</f>
        <v>✅</v>
      </c>
      <c r="I39" s="160" t="str" cm="1">
        <f t="array" ref="I39">IF(SUMPRODUCT(--ISNUMBER(SEARCH(" "&amp;I$38&amp;" "," "&amp;SUBSTITUTE($G$6:$G$15," · "," ")&amp;" ")))&gt;0,"✅","—")</f>
        <v>✅</v>
      </c>
      <c r="J39" s="160" t="str" cm="1">
        <f t="array" ref="J39">IF(SUMPRODUCT(--ISNUMBER(SEARCH(" "&amp;J$38&amp;" "," "&amp;SUBSTITUTE($G$6:$G$15," · "," ")&amp;" ")))&gt;0,"✅","—")</f>
        <v>✅</v>
      </c>
      <c r="K39" s="160" t="str" cm="1">
        <f t="array" ref="K39">IF(SUMPRODUCT(--ISNUMBER(SEARCH(" "&amp;K$38&amp;" "," "&amp;SUBSTITUTE($G$6:$G$15," · "," ")&amp;" ")))&gt;0,"✅","—")</f>
        <v>—</v>
      </c>
      <c r="L39" s="160" t="str" cm="1">
        <f t="array" ref="L39">IF(SUMPRODUCT(--ISNUMBER(SEARCH(" "&amp;L$38&amp;" "," "&amp;SUBSTITUTE($G$6:$G$15," · "," ")&amp;" ")))&gt;0,"✅","—")</f>
        <v>✅</v>
      </c>
    </row>
    <row r="40" spans="2:12" ht="24" customHeight="1" x14ac:dyDescent="0.3">
      <c r="B40" s="157" t="s">
        <v>756</v>
      </c>
      <c r="C40" s="158" t="s">
        <v>707</v>
      </c>
      <c r="D40" s="158" t="s">
        <v>708</v>
      </c>
      <c r="E40" s="158" t="s">
        <v>709</v>
      </c>
      <c r="F40" s="158" t="s">
        <v>711</v>
      </c>
      <c r="G40" s="158" t="s">
        <v>712</v>
      </c>
      <c r="H40" s="158" t="s">
        <v>714</v>
      </c>
      <c r="I40" s="158" t="s">
        <v>715</v>
      </c>
      <c r="J40" s="158" t="s">
        <v>717</v>
      </c>
      <c r="K40" s="158" t="s">
        <v>718</v>
      </c>
      <c r="L40" s="158" t="s">
        <v>719</v>
      </c>
    </row>
    <row r="41" spans="2:12" ht="24" customHeight="1" x14ac:dyDescent="0.3">
      <c r="B41" s="159"/>
      <c r="C41" s="160" t="str" cm="1">
        <f t="array" ref="C41">IF(SUMPRODUCT(--ISNUMBER(SEARCH(" "&amp;C$40&amp;" "," "&amp;SUBSTITUTE($G$6:$G$15," · "," ")&amp;" ")))&gt;0,"✅","—")</f>
        <v>✅</v>
      </c>
      <c r="D41" s="160" t="str" cm="1">
        <f t="array" ref="D41">IF(SUMPRODUCT(--ISNUMBER(SEARCH(" "&amp;D$40&amp;" "," "&amp;SUBSTITUTE($G$6:$G$15," · "," ")&amp;" ")))&gt;0,"✅","—")</f>
        <v>✅</v>
      </c>
      <c r="E41" s="160" t="str" cm="1">
        <f t="array" ref="E41">IF(SUMPRODUCT(--ISNUMBER(SEARCH(" "&amp;E$40&amp;" "," "&amp;SUBSTITUTE($G$6:$G$15," · "," ")&amp;" ")))&gt;0,"✅","—")</f>
        <v>✅</v>
      </c>
      <c r="F41" s="160" t="str" cm="1">
        <f t="array" ref="F41">IF(SUMPRODUCT(--ISNUMBER(SEARCH(" "&amp;F$40&amp;" "," "&amp;SUBSTITUTE($G$6:$G$15," · "," ")&amp;" ")))&gt;0,"✅","—")</f>
        <v>✅</v>
      </c>
      <c r="G41" s="160" t="str" cm="1">
        <f t="array" ref="G41">IF(SUMPRODUCT(--ISNUMBER(SEARCH(" "&amp;G$40&amp;" "," "&amp;SUBSTITUTE($G$6:$G$15," · "," ")&amp;" ")))&gt;0,"✅","—")</f>
        <v>✅</v>
      </c>
      <c r="H41" s="160" t="str" cm="1">
        <f t="array" ref="H41">IF(SUMPRODUCT(--ISNUMBER(SEARCH(" "&amp;H$40&amp;" "," "&amp;SUBSTITUTE($G$6:$G$15," · "," ")&amp;" ")))&gt;0,"✅","—")</f>
        <v>✅</v>
      </c>
      <c r="I41" s="160" t="str" cm="1">
        <f t="array" ref="I41">IF(SUMPRODUCT(--ISNUMBER(SEARCH(" "&amp;I$40&amp;" "," "&amp;SUBSTITUTE($G$6:$G$15," · "," ")&amp;" ")))&gt;0,"✅","—")</f>
        <v>✅</v>
      </c>
      <c r="J41" s="160" t="str" cm="1">
        <f t="array" ref="J41">IF(SUMPRODUCT(--ISNUMBER(SEARCH(" "&amp;J$40&amp;" "," "&amp;SUBSTITUTE($G$6:$G$15," · "," ")&amp;" ")))&gt;0,"✅","—")</f>
        <v>—</v>
      </c>
      <c r="K41" s="160" t="str" cm="1">
        <f t="array" ref="K41">IF(SUMPRODUCT(--ISNUMBER(SEARCH(" "&amp;K$40&amp;" "," "&amp;SUBSTITUTE($G$6:$G$15," · "," ")&amp;" ")))&gt;0,"✅","—")</f>
        <v>✅</v>
      </c>
      <c r="L41" s="160" t="str" cm="1">
        <f t="array" ref="L41">IF(SUMPRODUCT(--ISNUMBER(SEARCH(" "&amp;L$40&amp;" "," "&amp;SUBSTITUTE($G$6:$G$15," · "," ")&amp;" ")))&gt;0,"✅","—")</f>
        <v>✅</v>
      </c>
    </row>
    <row r="42" spans="2:12" ht="24" customHeight="1" x14ac:dyDescent="0.3">
      <c r="B42" s="157" t="s">
        <v>757</v>
      </c>
      <c r="C42" s="158" t="s">
        <v>720</v>
      </c>
      <c r="D42" s="158" t="s">
        <v>722</v>
      </c>
      <c r="E42" s="158" t="s">
        <v>723</v>
      </c>
      <c r="F42" s="158" t="s">
        <v>724</v>
      </c>
      <c r="G42" s="161"/>
      <c r="H42" s="161"/>
      <c r="I42" s="161"/>
      <c r="J42" s="161"/>
      <c r="K42" s="161"/>
      <c r="L42" s="161"/>
    </row>
    <row r="43" spans="2:12" ht="24" customHeight="1" x14ac:dyDescent="0.3">
      <c r="B43" s="159"/>
      <c r="C43" s="160" t="str" cm="1">
        <f t="array" ref="C43">IF(SUMPRODUCT(--ISNUMBER(SEARCH(" "&amp;C$42&amp;" "," "&amp;SUBSTITUTE($G$6:$G$15," · "," ")&amp;" ")))&gt;0,"✅","—")</f>
        <v>—</v>
      </c>
      <c r="D43" s="160" t="str" cm="1">
        <f t="array" ref="D43">IF(SUMPRODUCT(--ISNUMBER(SEARCH(" "&amp;D$42&amp;" "," "&amp;SUBSTITUTE($G$6:$G$15," · "," ")&amp;" ")))&gt;0,"✅","—")</f>
        <v>—</v>
      </c>
      <c r="E43" s="160" t="str" cm="1">
        <f t="array" ref="E43">IF(SUMPRODUCT(--ISNUMBER(SEARCH(" "&amp;E$42&amp;" "," "&amp;SUBSTITUTE($G$6:$G$15," · "," ")&amp;" ")))&gt;0,"✅","—")</f>
        <v>✅</v>
      </c>
      <c r="F43" s="160" t="str" cm="1">
        <f t="array" ref="F43">IF(SUMPRODUCT(--ISNUMBER(SEARCH(" "&amp;F$42&amp;" "," "&amp;SUBSTITUTE($G$6:$G$15," · "," ")&amp;" ")))&gt;0,"✅","—")</f>
        <v>✅</v>
      </c>
      <c r="G43" s="159"/>
      <c r="H43" s="159"/>
      <c r="I43" s="159"/>
      <c r="J43" s="159"/>
      <c r="K43" s="159"/>
      <c r="L43" s="159"/>
    </row>
    <row r="44" spans="2:12" ht="24" customHeight="1" x14ac:dyDescent="0.3">
      <c r="B44" s="124" t="s">
        <v>758</v>
      </c>
      <c r="C44" s="125" t="str">
        <f>COUNTIF(C39:L39,"✅")+COUNTIF(C41:L41,"✅")+COUNTIF(C43:F43,"✅")&amp;" / 24 compétences visées par une formation du plan 2026 (les compétences — relèvent des priorités MOYENNE/FAIBLE de la Matrice Profils, à programmer 2027)"</f>
        <v>19 / 24 compétences visées par une formation du plan 2026 (les compétences — relèvent des priorités MOYENNE/FAIBLE de la Matrice Profils, à programmer 2027)</v>
      </c>
      <c r="D44" s="126"/>
      <c r="E44" s="126"/>
      <c r="F44" s="126"/>
      <c r="G44" s="126"/>
      <c r="H44" s="126"/>
      <c r="I44" s="126"/>
      <c r="J44" s="126"/>
      <c r="K44" s="126"/>
      <c r="L44" s="126"/>
    </row>
    <row r="45" spans="2:12" hidden="1" x14ac:dyDescent="0.3"/>
    <row r="46" spans="2:12" hidden="1" x14ac:dyDescent="0.3"/>
    <row r="47" spans="2:12" hidden="1" x14ac:dyDescent="0.3"/>
    <row r="48" spans="2:12"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sheetData>
  <mergeCells count="10">
    <mergeCell ref="B25:L25"/>
    <mergeCell ref="B31:L31"/>
    <mergeCell ref="B34:L34"/>
    <mergeCell ref="B37:L37"/>
    <mergeCell ref="B19:L19"/>
    <mergeCell ref="B1:L1"/>
    <mergeCell ref="B2:L2"/>
    <mergeCell ref="B3:L3"/>
    <mergeCell ref="B16:J16"/>
    <mergeCell ref="B18:L18"/>
  </mergeCells>
  <hyperlinks>
    <hyperlink ref="A1" location="'🏠 Navigation'!A1" tooltip="Retour à la navigation" display="🏠" xr:uid="{99DBD5A5-0AFC-4AF4-A211-F3C85EF5A6F1}"/>
  </hyperlinks>
  <printOptions horizontalCentered="1"/>
  <pageMargins left="0.75" right="0.75" top="1" bottom="1" header="0.511811023622047" footer="0.511811023622047"/>
  <pageSetup paperSize="9" scale="69" fitToHeight="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7</vt:i4>
      </vt:variant>
    </vt:vector>
  </HeadingPairs>
  <TitlesOfParts>
    <vt:vector size="13" baseType="lpstr">
      <vt:lpstr>🏠 Navigation</vt:lpstr>
      <vt:lpstr>📖 Lexique</vt:lpstr>
      <vt:lpstr>👥 Matrice Profils</vt:lpstr>
      <vt:lpstr>📋 Dictionnaire Complet</vt:lpstr>
      <vt:lpstr>📊 Grille Évaluation</vt:lpstr>
      <vt:lpstr>📚 Plan de Formation</vt:lpstr>
      <vt:lpstr>'🏠 Navigation'!Impression_des_titres</vt:lpstr>
      <vt:lpstr>'👥 Matrice Profils'!Impression_des_titres</vt:lpstr>
      <vt:lpstr>'📊 Grille Évaluation'!Impression_des_titres</vt:lpstr>
      <vt:lpstr>'📋 Dictionnaire Complet'!Impression_des_titres</vt:lpstr>
      <vt:lpstr>'📖 Lexique'!Impression_des_titres</vt:lpstr>
      <vt:lpstr>'📚 Plan de Formation'!Impression_des_titres</vt:lpstr>
      <vt:lpstr>'📊 Grille Évaluation'!Zone_d_impression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Saida koraibat</cp:lastModifiedBy>
  <cp:revision>0</cp:revision>
  <dcterms:created xsi:type="dcterms:W3CDTF">2026-05-16T19:02:20Z</dcterms:created>
  <dcterms:modified xsi:type="dcterms:W3CDTF">2026-08-02T09:44:28Z</dcterms:modified>
  <dc:language>en-US</dc:language>
</cp:coreProperties>
</file>